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kiso\01_宿泊・食事利用料金計算書\"/>
    </mc:Choice>
  </mc:AlternateContent>
  <xr:revisionPtr revIDLastSave="0" documentId="13_ncr:1_{382EC5EF-B585-499D-AB0D-89AB611A4186}" xr6:coauthVersionLast="47" xr6:coauthVersionMax="47" xr10:uidLastSave="{00000000-0000-0000-0000-000000000000}"/>
  <bookViews>
    <workbookView xWindow="-120" yWindow="-16320" windowWidth="29040" windowHeight="15720" tabRatio="663" firstSheet="2" activeTab="2" xr2:uid="{00000000-000D-0000-FFFF-FFFF00000000}"/>
  </bookViews>
  <sheets>
    <sheet name="利用請求書式（学内予算）" sheetId="9" state="hidden" r:id="rId1"/>
    <sheet name="利用請求書式（学外予算）" sheetId="10" state="hidden" r:id="rId2"/>
    <sheet name="利用申込書《様式1-1》" sheetId="1" r:id="rId3"/>
    <sheet name="利用者名簿《様式1-2》" sheetId="2" r:id="rId4"/>
    <sheet name="請求先の情報《様式1-3》" sheetId="8" r:id="rId5"/>
    <sheet name="料金表" sheetId="3" r:id="rId6"/>
    <sheet name="利用料金計算書" sheetId="7" r:id="rId7"/>
    <sheet name="料金表計算用" sheetId="6" state="hidden" r:id="rId8"/>
  </sheets>
  <externalReferences>
    <externalReference r:id="rId9"/>
  </externalReferences>
  <definedNames>
    <definedName name="_xlnm._FilterDatabase" localSheetId="2" hidden="1">'利用申込書《様式1-1》'!#REF!</definedName>
    <definedName name="_xlnm.Print_Area" localSheetId="4">'請求先の情報《様式1-3》'!$A$2:$P$37</definedName>
    <definedName name="_xlnm.Print_Area" localSheetId="3">'利用者名簿《様式1-2》'!$A$2:$O$37</definedName>
    <definedName name="_xlnm.Print_Area" localSheetId="2">'利用申込書《様式1-1》'!$A$2:$H$22</definedName>
    <definedName name="_xlnm.Print_Area" localSheetId="1">'利用請求書式（学外予算）'!$A$1:$AD$15</definedName>
    <definedName name="_xlnm.Print_Area" localSheetId="0">'利用請求書式（学内予算）'!$A$1:$AD$16</definedName>
    <definedName name="_xlnm.Print_Area" localSheetId="6">利用料金計算書!$A$2:$H$24</definedName>
    <definedName name="_xlnm.Print_Area" localSheetId="5">料金表!$B$2:$E$27</definedName>
    <definedName name="_xlnm.Print_Area" localSheetId="7">料金表計算用!$A$1:$F$31</definedName>
    <definedName name="職名リスト" localSheetId="1">[1]料金表!#REF!</definedName>
    <definedName name="職名リスト" localSheetId="0">[1]料金表!#REF!</definedName>
    <definedName name="職名リスト" localSheetId="7">料金表計算用!#REF!</definedName>
    <definedName name="職名リスト">料金表!#REF!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7" l="1"/>
  <c r="G9" i="7"/>
  <c r="I10" i="8"/>
  <c r="B10" i="8"/>
  <c r="C8" i="8"/>
  <c r="C7" i="8"/>
  <c r="C6" i="8"/>
  <c r="C5" i="8"/>
  <c r="H7" i="2"/>
  <c r="C7" i="2"/>
  <c r="B7" i="2"/>
  <c r="G17" i="7"/>
  <c r="G19" i="7"/>
  <c r="G20" i="7"/>
  <c r="G21" i="7"/>
  <c r="G22" i="7"/>
  <c r="G23" i="7"/>
  <c r="G24" i="7"/>
  <c r="H17" i="7"/>
  <c r="G11" i="7"/>
  <c r="G8" i="7"/>
  <c r="G10" i="7"/>
  <c r="G12" i="7"/>
  <c r="G13" i="7"/>
  <c r="G14" i="7"/>
  <c r="H8" i="7"/>
  <c r="C10" i="2"/>
  <c r="I14" i="1"/>
  <c r="O7" i="2"/>
  <c r="N7" i="2"/>
  <c r="G17" i="1"/>
  <c r="H13" i="10"/>
  <c r="H11" i="10"/>
  <c r="H10" i="10"/>
  <c r="H9" i="10"/>
  <c r="H16" i="9"/>
  <c r="H14" i="9"/>
  <c r="H13" i="9"/>
  <c r="H12" i="9"/>
  <c r="J7" i="2"/>
  <c r="K7" i="2"/>
  <c r="L7" i="2"/>
  <c r="L10" i="2"/>
  <c r="L8" i="2"/>
  <c r="L9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C9" i="2"/>
  <c r="C8" i="2"/>
  <c r="C5" i="7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O26" i="2"/>
  <c r="C7" i="6"/>
  <c r="C36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24" i="6"/>
  <c r="C17" i="6"/>
  <c r="C12" i="6"/>
  <c r="E12" i="6"/>
  <c r="E7" i="6"/>
  <c r="C6" i="6"/>
  <c r="E6" i="6"/>
  <c r="C11" i="6"/>
  <c r="E11" i="6"/>
  <c r="C15" i="6"/>
  <c r="L3" i="2"/>
  <c r="E14" i="6"/>
  <c r="C14" i="6"/>
  <c r="E31" i="6"/>
  <c r="E24" i="6"/>
  <c r="E25" i="6"/>
  <c r="E26" i="6"/>
  <c r="E18" i="6"/>
  <c r="E19" i="6"/>
  <c r="E20" i="6"/>
  <c r="E17" i="6"/>
  <c r="E30" i="6"/>
  <c r="E15" i="6"/>
  <c r="C25" i="6"/>
  <c r="C26" i="6"/>
  <c r="E27" i="6"/>
  <c r="C27" i="6"/>
  <c r="E28" i="6"/>
  <c r="C28" i="6"/>
  <c r="E29" i="6"/>
  <c r="C29" i="6"/>
  <c r="C30" i="6"/>
  <c r="C31" i="6"/>
  <c r="B5" i="7"/>
  <c r="A4" i="7"/>
  <c r="A3" i="7"/>
  <c r="F2" i="7"/>
  <c r="C18" i="6"/>
  <c r="E21" i="6"/>
  <c r="C21" i="6"/>
  <c r="C19" i="6"/>
  <c r="C20" i="6"/>
  <c r="E22" i="6"/>
  <c r="C22" i="6"/>
  <c r="D6" i="6"/>
  <c r="F6" i="6"/>
  <c r="D7" i="6"/>
  <c r="F7" i="6"/>
  <c r="D8" i="6"/>
  <c r="F8" i="6"/>
  <c r="D9" i="6"/>
  <c r="F9" i="6"/>
  <c r="D10" i="6"/>
  <c r="F10" i="6"/>
  <c r="D11" i="6"/>
  <c r="F11" i="6"/>
  <c r="D12" i="6"/>
  <c r="F12" i="6"/>
  <c r="D14" i="6"/>
  <c r="F14" i="6"/>
  <c r="D15" i="6"/>
  <c r="F15" i="6"/>
  <c r="F5" i="6"/>
  <c r="E8" i="6"/>
  <c r="E9" i="6"/>
  <c r="E10" i="6"/>
  <c r="D21" i="6"/>
  <c r="D19" i="6"/>
  <c r="D20" i="6"/>
  <c r="D22" i="6"/>
  <c r="D18" i="6"/>
  <c r="D17" i="6"/>
  <c r="C8" i="6"/>
  <c r="C9" i="6"/>
  <c r="C10" i="6"/>
  <c r="D24" i="6"/>
  <c r="D25" i="6"/>
  <c r="D26" i="6"/>
  <c r="D27" i="6"/>
  <c r="D28" i="6"/>
  <c r="D29" i="6"/>
  <c r="D30" i="6"/>
  <c r="D31" i="6"/>
  <c r="B3" i="9"/>
  <c r="B4" i="9"/>
  <c r="B4" i="10"/>
  <c r="B3" i="10"/>
  <c r="O19" i="2"/>
  <c r="O32" i="2"/>
  <c r="O36" i="2"/>
  <c r="O34" i="2"/>
  <c r="O24" i="2"/>
  <c r="O22" i="2"/>
  <c r="O16" i="2"/>
  <c r="O20" i="2"/>
  <c r="O14" i="2"/>
  <c r="O12" i="2"/>
  <c r="O10" i="2"/>
  <c r="O8" i="2"/>
  <c r="O29" i="2"/>
  <c r="O31" i="2"/>
  <c r="O17" i="2"/>
  <c r="O9" i="2"/>
  <c r="O18" i="2"/>
  <c r="E5" i="7"/>
  <c r="O30" i="2"/>
  <c r="O11" i="2"/>
  <c r="O28" i="2"/>
  <c r="O33" i="2"/>
  <c r="O35" i="2"/>
  <c r="O25" i="2"/>
  <c r="O27" i="2"/>
  <c r="O21" i="2"/>
  <c r="O23" i="2"/>
  <c r="O13" i="2"/>
  <c r="O15" i="2"/>
</calcChain>
</file>

<file path=xl/sharedStrings.xml><?xml version="1.0" encoding="utf-8"?>
<sst xmlns="http://schemas.openxmlformats.org/spreadsheetml/2006/main" count="280" uniqueCount="176">
  <si>
    <t>共同研究</t>
    <rPh sb="0" eb="4">
      <t>キョウドウケンキュウ</t>
    </rPh>
    <phoneticPr fontId="5"/>
  </si>
  <si>
    <t>宿泊なし</t>
    <rPh sb="0" eb="2">
      <t>シュクハク</t>
    </rPh>
    <phoneticPr fontId="5"/>
  </si>
  <si>
    <t>利用日</t>
    <rPh sb="0" eb="2">
      <t>リヨウビ</t>
    </rPh>
    <phoneticPr fontId="5"/>
  </si>
  <si>
    <t>利用期間：</t>
    <rPh sb="0" eb="2">
      <t>リヨウキカン</t>
    </rPh>
    <rPh sb="2" eb="4">
      <t>キカン</t>
    </rPh>
    <phoneticPr fontId="5"/>
  </si>
  <si>
    <t>Ｔｅｌ</t>
    <phoneticPr fontId="5"/>
  </si>
  <si>
    <t>Tel</t>
    <phoneticPr fontId="5"/>
  </si>
  <si>
    <t>実験研究棟ゼミナール室</t>
    <rPh sb="0" eb="2">
      <t>ジッケン</t>
    </rPh>
    <phoneticPr fontId="5"/>
  </si>
  <si>
    <t>小型水槽</t>
    <phoneticPr fontId="5"/>
  </si>
  <si>
    <t>臨海丸</t>
    <phoneticPr fontId="5"/>
  </si>
  <si>
    <t>施設利用料</t>
    <rPh sb="0" eb="5">
      <t>シセツリヨウリョウ</t>
    </rPh>
    <phoneticPr fontId="5"/>
  </si>
  <si>
    <t>自</t>
    <rPh sb="0" eb="1">
      <t>ジ</t>
    </rPh>
    <phoneticPr fontId="5"/>
  </si>
  <si>
    <t>e-mail</t>
  </si>
  <si>
    <t>一般室</t>
    <rPh sb="0" eb="3">
      <t>イッパンシツ</t>
    </rPh>
    <phoneticPr fontId="5"/>
  </si>
  <si>
    <t>特別室（１名利用）</t>
    <rPh sb="0" eb="3">
      <t>トクベツシツ</t>
    </rPh>
    <rPh sb="5" eb="6">
      <t>メイ</t>
    </rPh>
    <rPh sb="6" eb="8">
      <t>ヒトリリヨウ</t>
    </rPh>
    <phoneticPr fontId="5"/>
  </si>
  <si>
    <t>特別室（２名利用）</t>
    <rPh sb="0" eb="3">
      <t>トクベツシツ</t>
    </rPh>
    <rPh sb="5" eb="6">
      <t>メイ</t>
    </rPh>
    <rPh sb="6" eb="8">
      <t>ヒトリリヨウ</t>
    </rPh>
    <phoneticPr fontId="5"/>
  </si>
  <si>
    <t>特別室（３名利用）</t>
    <rPh sb="0" eb="3">
      <t>トクベツシツ</t>
    </rPh>
    <rPh sb="5" eb="6">
      <t>メイ</t>
    </rPh>
    <rPh sb="6" eb="8">
      <t>ヒトリリヨウ</t>
    </rPh>
    <phoneticPr fontId="5"/>
  </si>
  <si>
    <t>休日加算料金</t>
    <rPh sb="0" eb="2">
      <t>キュウジツリヨウ</t>
    </rPh>
    <rPh sb="2" eb="4">
      <t>カサン</t>
    </rPh>
    <rPh sb="4" eb="6">
      <t>カサンリョウキン</t>
    </rPh>
    <phoneticPr fontId="5"/>
  </si>
  <si>
    <t>昼食</t>
    <phoneticPr fontId="5"/>
  </si>
  <si>
    <t>夕食</t>
    <phoneticPr fontId="5"/>
  </si>
  <si>
    <t>利用者名簿　＆　宿泊申込表</t>
    <rPh sb="0" eb="5">
      <t>リヨウシャメイボ</t>
    </rPh>
    <rPh sb="8" eb="10">
      <t>シュクハクモウシコミヒョウ</t>
    </rPh>
    <rPh sb="12" eb="13">
      <t>ヒョウ</t>
    </rPh>
    <phoneticPr fontId="5"/>
  </si>
  <si>
    <t>個室（和室）</t>
    <rPh sb="0" eb="2">
      <t>コシツ</t>
    </rPh>
    <rPh sb="3" eb="5">
      <t>ワシツ</t>
    </rPh>
    <phoneticPr fontId="5"/>
  </si>
  <si>
    <t>担当者名</t>
    <rPh sb="3" eb="4">
      <t>メイ</t>
    </rPh>
    <phoneticPr fontId="5"/>
  </si>
  <si>
    <t>到着予定時刻</t>
    <rPh sb="0" eb="4">
      <t>トウチャクヨテイジカン</t>
    </rPh>
    <rPh sb="4" eb="6">
      <t>ジコク</t>
    </rPh>
    <phoneticPr fontId="5"/>
  </si>
  <si>
    <t>時頃</t>
    <rPh sb="0" eb="1">
      <t>ジ</t>
    </rPh>
    <rPh sb="1" eb="2">
      <t>ゴロ</t>
    </rPh>
    <phoneticPr fontId="5"/>
  </si>
  <si>
    <t>利用代表者</t>
    <rPh sb="0" eb="5">
      <t>リヨウダイヒョウシャ</t>
    </rPh>
    <phoneticPr fontId="5"/>
  </si>
  <si>
    <t>所属先住所</t>
    <rPh sb="0" eb="5">
      <t>ショゾクサキジュウショ</t>
    </rPh>
    <phoneticPr fontId="5"/>
  </si>
  <si>
    <t>利用目的</t>
    <rPh sb="0" eb="4">
      <t>リヨウモクテキ</t>
    </rPh>
    <phoneticPr fontId="5"/>
  </si>
  <si>
    <t>氏　　名</t>
    <rPh sb="0" eb="4">
      <t>シメイ</t>
    </rPh>
    <phoneticPr fontId="5"/>
  </si>
  <si>
    <t>性別</t>
    <rPh sb="0" eb="2">
      <t>セイベツ</t>
    </rPh>
    <phoneticPr fontId="5"/>
  </si>
  <si>
    <t>宿泊日数</t>
  </si>
  <si>
    <t>《様式1-2》</t>
    <rPh sb="1" eb="4">
      <t>ヨウシキ</t>
    </rPh>
    <phoneticPr fontId="5"/>
  </si>
  <si>
    <t>至</t>
  </si>
  <si>
    <t>日間</t>
    <rPh sb="0" eb="2">
      <t>ニチカン</t>
    </rPh>
    <phoneticPr fontId="5"/>
  </si>
  <si>
    <t>名</t>
    <rPh sb="0" eb="1">
      <t>メイ</t>
    </rPh>
    <phoneticPr fontId="5"/>
  </si>
  <si>
    <t>FRP和船（船外機付）</t>
    <phoneticPr fontId="5"/>
  </si>
  <si>
    <t>区分</t>
    <rPh sb="0" eb="2">
      <t>クブン</t>
    </rPh>
    <phoneticPr fontId="5"/>
  </si>
  <si>
    <t>利 用 人 数</t>
    <rPh sb="0" eb="3">
      <t>リヨウモクテキ</t>
    </rPh>
    <rPh sb="4" eb="7">
      <t>ニンズウ</t>
    </rPh>
    <phoneticPr fontId="5"/>
  </si>
  <si>
    <t>利 用 期 間</t>
    <rPh sb="0" eb="7">
      <t>リヨウキカン</t>
    </rPh>
    <phoneticPr fontId="5"/>
  </si>
  <si>
    <t>大型水槽</t>
    <phoneticPr fontId="5"/>
  </si>
  <si>
    <t>中型水槽</t>
    <phoneticPr fontId="5"/>
  </si>
  <si>
    <t>学内</t>
    <phoneticPr fontId="5"/>
  </si>
  <si>
    <t>学外</t>
    <phoneticPr fontId="5"/>
  </si>
  <si>
    <t>三崎臨海実験所利用料金表</t>
    <rPh sb="0" eb="7">
      <t>ミサキリンカイジッケンジョ</t>
    </rPh>
    <rPh sb="7" eb="11">
      <t>リヨウリョウキン</t>
    </rPh>
    <rPh sb="11" eb="12">
      <t>ヒョウ</t>
    </rPh>
    <phoneticPr fontId="5"/>
  </si>
  <si>
    <t>クリーニング代</t>
    <phoneticPr fontId="5"/>
  </si>
  <si>
    <t>自</t>
    <rPh sb="0" eb="1">
      <t>ジ</t>
    </rPh>
    <phoneticPr fontId="5"/>
  </si>
  <si>
    <t>至</t>
    <rPh sb="0" eb="1">
      <t>イタル</t>
    </rPh>
    <phoneticPr fontId="5"/>
  </si>
  <si>
    <t>部屋</t>
    <rPh sb="0" eb="2">
      <t>ヘヤ</t>
    </rPh>
    <phoneticPr fontId="5"/>
  </si>
  <si>
    <t>利用申込書</t>
    <phoneticPr fontId="5"/>
  </si>
  <si>
    <t>採否：</t>
    <rPh sb="0" eb="2">
      <t>サイヒ</t>
    </rPh>
    <phoneticPr fontId="5"/>
  </si>
  <si>
    <t>利用料金計算書</t>
    <rPh sb="0" eb="2">
      <t>リヨウ</t>
    </rPh>
    <rPh sb="2" eb="4">
      <t>リョウキン</t>
    </rPh>
    <rPh sb="4" eb="6">
      <t>ケイサン</t>
    </rPh>
    <rPh sb="6" eb="7">
      <t>ショ</t>
    </rPh>
    <phoneticPr fontId="5"/>
  </si>
  <si>
    <t>利用番号</t>
    <rPh sb="0" eb="4">
      <t>リヨウバンゴウ</t>
    </rPh>
    <phoneticPr fontId="5"/>
  </si>
  <si>
    <t>理学系</t>
    <rPh sb="0" eb="3">
      <t>リガクケイ</t>
    </rPh>
    <phoneticPr fontId="5"/>
  </si>
  <si>
    <t>利用日数</t>
    <rPh sb="0" eb="4">
      <t>リヨウニッスウ</t>
    </rPh>
    <phoneticPr fontId="5"/>
  </si>
  <si>
    <t>（単位：円）</t>
  </si>
  <si>
    <t>職　名
（学年）</t>
    <rPh sb="0" eb="3">
      <t>ショクメイ</t>
    </rPh>
    <rPh sb="5" eb="7">
      <t>ガクネン</t>
    </rPh>
    <phoneticPr fontId="5"/>
  </si>
  <si>
    <t>所　　属</t>
    <rPh sb="0" eb="4">
      <t>ショゾク</t>
    </rPh>
    <phoneticPr fontId="5"/>
  </si>
  <si>
    <t>筏・桟橋・掛流し水槽</t>
  </si>
  <si>
    <t>生物試料採集委託費</t>
    <rPh sb="0" eb="2">
      <t>セイブツシリョウ</t>
    </rPh>
    <rPh sb="4" eb="9">
      <t>サイシュウイタクヒ</t>
    </rPh>
    <phoneticPr fontId="5"/>
  </si>
  <si>
    <t>氏名</t>
    <rPh sb="0" eb="2">
      <t>シメイ</t>
    </rPh>
    <phoneticPr fontId="5"/>
  </si>
  <si>
    <t>記念館大実習室</t>
    <phoneticPr fontId="5"/>
  </si>
  <si>
    <t>記念館小実習室</t>
    <phoneticPr fontId="5"/>
  </si>
  <si>
    <t>記念館研究室</t>
    <phoneticPr fontId="5"/>
  </si>
  <si>
    <t>木造和船（手漕ぎ）</t>
    <phoneticPr fontId="5"/>
  </si>
  <si>
    <t>4．設備等利用</t>
  </si>
  <si>
    <t>１．宿泊棟利用料</t>
  </si>
  <si>
    <t>２．食事</t>
  </si>
  <si>
    <t>３．実習室、研究室、ゼミナール室利用料</t>
  </si>
  <si>
    <t>共同利用実験室</t>
    <rPh sb="0" eb="4">
      <t>キョウドウリヨウ</t>
    </rPh>
    <rPh sb="4" eb="7">
      <t>ジッケンシツ</t>
    </rPh>
    <phoneticPr fontId="5"/>
  </si>
  <si>
    <t>項　目</t>
  </si>
  <si>
    <t>期間・件数</t>
  </si>
  <si>
    <t>学内者利用</t>
    <rPh sb="3" eb="5">
      <t>リヨウ</t>
    </rPh>
    <phoneticPr fontId="5"/>
  </si>
  <si>
    <t>学外者利用</t>
    <rPh sb="3" eb="5">
      <t>リヨウ</t>
    </rPh>
    <phoneticPr fontId="5"/>
  </si>
  <si>
    <t>宿泊費</t>
  </si>
  <si>
    <t>維持管理経費</t>
  </si>
  <si>
    <t>個　室（一泊）</t>
  </si>
  <si>
    <t>一般室（一泊）</t>
    <rPh sb="0" eb="2">
      <t>イッパン</t>
    </rPh>
    <rPh sb="2" eb="3">
      <t>シツ</t>
    </rPh>
    <phoneticPr fontId="5"/>
  </si>
  <si>
    <t>高校生以下（一泊）</t>
  </si>
  <si>
    <t>食事代</t>
    <rPh sb="2" eb="3">
      <t>ダイ</t>
    </rPh>
    <phoneticPr fontId="5"/>
  </si>
  <si>
    <t>朝　食</t>
  </si>
  <si>
    <t>１　食</t>
  </si>
  <si>
    <t>２００円</t>
  </si>
  <si>
    <t>昼　食</t>
  </si>
  <si>
    <t>夕　食</t>
  </si>
  <si>
    <t>クリーニング代
（シーツ等）</t>
    <rPh sb="12" eb="13">
      <t>トウ</t>
    </rPh>
    <phoneticPr fontId="5"/>
  </si>
  <si>
    <t>一滞在につき</t>
  </si>
  <si>
    <t>人数</t>
    <rPh sb="0" eb="2">
      <t>ニンズウ</t>
    </rPh>
    <phoneticPr fontId="5"/>
  </si>
  <si>
    <t>小計</t>
    <rPh sb="0" eb="2">
      <t>ショウケイ</t>
    </rPh>
    <phoneticPr fontId="5"/>
  </si>
  <si>
    <t>合計</t>
    <rPh sb="0" eb="2">
      <t>ゴウケイ</t>
    </rPh>
    <phoneticPr fontId="5"/>
  </si>
  <si>
    <t>泊数</t>
    <rPh sb="0" eb="1">
      <t>ハク</t>
    </rPh>
    <rPh sb="1" eb="2">
      <t>スウ</t>
    </rPh>
    <phoneticPr fontId="5"/>
  </si>
  <si>
    <t>泊数計</t>
    <rPh sb="0" eb="1">
      <t>ハク</t>
    </rPh>
    <rPh sb="1" eb="2">
      <t>スウ</t>
    </rPh>
    <rPh sb="2" eb="3">
      <t>ケイ</t>
    </rPh>
    <phoneticPr fontId="5"/>
  </si>
  <si>
    <t>送迎希望</t>
    <rPh sb="0" eb="2">
      <t>ソウゲイ</t>
    </rPh>
    <rPh sb="2" eb="4">
      <t>キボウ</t>
    </rPh>
    <phoneticPr fontId="5"/>
  </si>
  <si>
    <t>東京大学木曽観測所　本館宿泊施設利用料金表</t>
    <rPh sb="0" eb="2">
      <t>トウキョウ</t>
    </rPh>
    <rPh sb="2" eb="4">
      <t>ダイガク</t>
    </rPh>
    <rPh sb="4" eb="6">
      <t>キソ</t>
    </rPh>
    <rPh sb="6" eb="8">
      <t>カンソク</t>
    </rPh>
    <rPh sb="8" eb="9">
      <t>ショ</t>
    </rPh>
    <rPh sb="10" eb="12">
      <t>ホンカン</t>
    </rPh>
    <rPh sb="12" eb="14">
      <t>シュクハク</t>
    </rPh>
    <rPh sb="14" eb="16">
      <t>シセツ</t>
    </rPh>
    <rPh sb="16" eb="19">
      <t>リヨウリョウ</t>
    </rPh>
    <rPh sb="19" eb="20">
      <t>キン</t>
    </rPh>
    <rPh sb="20" eb="21">
      <t>ヒョウ</t>
    </rPh>
    <phoneticPr fontId="5"/>
  </si>
  <si>
    <t>職名（学年）</t>
    <rPh sb="3" eb="5">
      <t>ガクネン</t>
    </rPh>
    <phoneticPr fontId="5"/>
  </si>
  <si>
    <t>木曽観測所宿泊施設利用の請求先に関する情報届</t>
    <rPh sb="0" eb="2">
      <t>キソ</t>
    </rPh>
    <rPh sb="2" eb="4">
      <t>カンソク</t>
    </rPh>
    <rPh sb="4" eb="5">
      <t>ジョ</t>
    </rPh>
    <rPh sb="5" eb="7">
      <t>シュクハク</t>
    </rPh>
    <rPh sb="7" eb="9">
      <t>シセツ</t>
    </rPh>
    <rPh sb="9" eb="11">
      <t>リヨウ</t>
    </rPh>
    <rPh sb="12" eb="14">
      <t>セイキュウ</t>
    </rPh>
    <rPh sb="14" eb="15">
      <t>サキ</t>
    </rPh>
    <rPh sb="16" eb="17">
      <t>カン</t>
    </rPh>
    <rPh sb="19" eb="21">
      <t>ジョウホウ</t>
    </rPh>
    <rPh sb="21" eb="22">
      <t>トド</t>
    </rPh>
    <phoneticPr fontId="5"/>
  </si>
  <si>
    <t>利用者</t>
    <rPh sb="0" eb="3">
      <t>リヨウシャ</t>
    </rPh>
    <phoneticPr fontId="5"/>
  </si>
  <si>
    <t>所属機関</t>
    <rPh sb="0" eb="2">
      <t>ショゾク</t>
    </rPh>
    <rPh sb="2" eb="4">
      <t>キカン</t>
    </rPh>
    <phoneticPr fontId="5"/>
  </si>
  <si>
    <t>e-mail</t>
    <phoneticPr fontId="5"/>
  </si>
  <si>
    <t>滞在期間</t>
    <rPh sb="0" eb="2">
      <t>タイザイ</t>
    </rPh>
    <rPh sb="2" eb="4">
      <t>キカン</t>
    </rPh>
    <phoneticPr fontId="5"/>
  </si>
  <si>
    <t>～</t>
    <phoneticPr fontId="5"/>
  </si>
  <si>
    <t>経費区分</t>
    <rPh sb="0" eb="2">
      <t>ケイヒ</t>
    </rPh>
    <rPh sb="2" eb="4">
      <t>クブン</t>
    </rPh>
    <phoneticPr fontId="5"/>
  </si>
  <si>
    <t>　以下の区分から選んで下さい。</t>
    <rPh sb="1" eb="3">
      <t>イカ</t>
    </rPh>
    <rPh sb="4" eb="6">
      <t>クブン</t>
    </rPh>
    <rPh sb="8" eb="9">
      <t>エラ</t>
    </rPh>
    <rPh sb="11" eb="12">
      <t>クダ</t>
    </rPh>
    <phoneticPr fontId="5"/>
  </si>
  <si>
    <t>B．　東京大学の経費</t>
    <rPh sb="3" eb="5">
      <t>トウキョウ</t>
    </rPh>
    <rPh sb="5" eb="7">
      <t>ダイガク</t>
    </rPh>
    <rPh sb="8" eb="10">
      <t>ケイヒ</t>
    </rPh>
    <phoneticPr fontId="5"/>
  </si>
  <si>
    <t>　B-1．運営費交付金／B-2．寄付金／B-3．受託研究費等／B-4．預かり補助金／B-5．間接経費　</t>
    <rPh sb="5" eb="8">
      <t>ウンエイヒ</t>
    </rPh>
    <rPh sb="8" eb="11">
      <t>コウフキン</t>
    </rPh>
    <rPh sb="16" eb="19">
      <t>キフキン</t>
    </rPh>
    <rPh sb="24" eb="26">
      <t>ジュタク</t>
    </rPh>
    <rPh sb="26" eb="29">
      <t>ケンキュウヒ</t>
    </rPh>
    <rPh sb="29" eb="30">
      <t>トウ</t>
    </rPh>
    <rPh sb="35" eb="36">
      <t>アズ</t>
    </rPh>
    <rPh sb="38" eb="41">
      <t>ホジョキン</t>
    </rPh>
    <rPh sb="46" eb="48">
      <t>カンセツ</t>
    </rPh>
    <rPh sb="48" eb="50">
      <t>ケイヒ</t>
    </rPh>
    <phoneticPr fontId="5"/>
  </si>
  <si>
    <t>C．　科研費、他研究機関の経費など</t>
    <rPh sb="3" eb="5">
      <t>カケン</t>
    </rPh>
    <rPh sb="5" eb="6">
      <t>ヒ</t>
    </rPh>
    <rPh sb="7" eb="8">
      <t>タ</t>
    </rPh>
    <rPh sb="8" eb="10">
      <t>ケンキュウ</t>
    </rPh>
    <rPh sb="10" eb="12">
      <t>キカン</t>
    </rPh>
    <rPh sb="13" eb="15">
      <t>ケイヒ</t>
    </rPh>
    <phoneticPr fontId="5"/>
  </si>
  <si>
    <t>　C-1．科学研究費補助金（科研費）／C-2．他研究機関の経費／C-3．私費</t>
    <rPh sb="5" eb="7">
      <t>カガク</t>
    </rPh>
    <rPh sb="7" eb="10">
      <t>ケンキュウヒ</t>
    </rPh>
    <rPh sb="10" eb="13">
      <t>ホジョキン</t>
    </rPh>
    <rPh sb="14" eb="16">
      <t>カケン</t>
    </rPh>
    <rPh sb="16" eb="17">
      <t>ヒ</t>
    </rPh>
    <rPh sb="23" eb="24">
      <t>タ</t>
    </rPh>
    <rPh sb="24" eb="26">
      <t>ケンキュウ</t>
    </rPh>
    <rPh sb="26" eb="28">
      <t>キカン</t>
    </rPh>
    <rPh sb="29" eb="31">
      <t>ケイヒ</t>
    </rPh>
    <rPh sb="36" eb="38">
      <t>シヒ</t>
    </rPh>
    <phoneticPr fontId="5"/>
  </si>
  <si>
    <t>B．　東京大学の経費を利用される場合は所属部署で確認して頂き、以下のコードをご記入ください。</t>
    <rPh sb="3" eb="5">
      <t>トウキョウ</t>
    </rPh>
    <rPh sb="5" eb="7">
      <t>ダイガク</t>
    </rPh>
    <rPh sb="8" eb="10">
      <t>ケイヒ</t>
    </rPh>
    <rPh sb="11" eb="13">
      <t>リヨウ</t>
    </rPh>
    <rPh sb="16" eb="18">
      <t>バアイ</t>
    </rPh>
    <rPh sb="19" eb="21">
      <t>ショゾク</t>
    </rPh>
    <rPh sb="21" eb="23">
      <t>ブショ</t>
    </rPh>
    <rPh sb="24" eb="26">
      <t>カクニン</t>
    </rPh>
    <rPh sb="28" eb="29">
      <t>イタダ</t>
    </rPh>
    <rPh sb="31" eb="33">
      <t>イカ</t>
    </rPh>
    <rPh sb="39" eb="41">
      <t>キニュウ</t>
    </rPh>
    <phoneticPr fontId="5"/>
  </si>
  <si>
    <t>（ただし、天文学教育研究センターの校費の場合には必要ありません。）</t>
    <rPh sb="5" eb="8">
      <t>テンモンガク</t>
    </rPh>
    <rPh sb="8" eb="10">
      <t>キョウイク</t>
    </rPh>
    <rPh sb="10" eb="12">
      <t>ケンキュウ</t>
    </rPh>
    <rPh sb="17" eb="19">
      <t>コウヒ</t>
    </rPh>
    <rPh sb="20" eb="22">
      <t>バアイ</t>
    </rPh>
    <rPh sb="24" eb="26">
      <t>ヒツヨウ</t>
    </rPh>
    <phoneticPr fontId="5"/>
  </si>
  <si>
    <t>（B-1からB-5の経費区分の場合）</t>
    <rPh sb="15" eb="17">
      <t>バアイ</t>
    </rPh>
    <phoneticPr fontId="5"/>
  </si>
  <si>
    <t>部署コード</t>
    <rPh sb="0" eb="2">
      <t>ブショ</t>
    </rPh>
    <phoneticPr fontId="5"/>
  </si>
  <si>
    <t>※10桁を記入すること</t>
    <rPh sb="3" eb="4">
      <t>ケタ</t>
    </rPh>
    <rPh sb="5" eb="7">
      <t>キニュウ</t>
    </rPh>
    <phoneticPr fontId="5"/>
  </si>
  <si>
    <t>（B-2からB-5の経費区分の場合）</t>
    <rPh sb="15" eb="17">
      <t>バアイ</t>
    </rPh>
    <phoneticPr fontId="5"/>
  </si>
  <si>
    <t>プロジェクトコード</t>
    <phoneticPr fontId="5"/>
  </si>
  <si>
    <t>※12桁を記入すること</t>
    <rPh sb="3" eb="4">
      <t>ケタ</t>
    </rPh>
    <rPh sb="5" eb="7">
      <t>キニュウ</t>
    </rPh>
    <phoneticPr fontId="5"/>
  </si>
  <si>
    <t>C．　科研費その他の経費を利用される場合は、以下の請求書送付先、宛名をご記入ください。</t>
    <rPh sb="3" eb="5">
      <t>カケン</t>
    </rPh>
    <rPh sb="5" eb="6">
      <t>ヒ</t>
    </rPh>
    <rPh sb="8" eb="9">
      <t>ホカ</t>
    </rPh>
    <rPh sb="10" eb="12">
      <t>ケイヒ</t>
    </rPh>
    <rPh sb="13" eb="15">
      <t>リヨウ</t>
    </rPh>
    <rPh sb="18" eb="20">
      <t>バアイ</t>
    </rPh>
    <rPh sb="22" eb="24">
      <t>イカ</t>
    </rPh>
    <rPh sb="25" eb="28">
      <t>セイキュウショ</t>
    </rPh>
    <rPh sb="28" eb="30">
      <t>ソウフ</t>
    </rPh>
    <rPh sb="30" eb="31">
      <t>サキ</t>
    </rPh>
    <rPh sb="32" eb="34">
      <t>アテナ</t>
    </rPh>
    <rPh sb="36" eb="38">
      <t>キニュウ</t>
    </rPh>
    <phoneticPr fontId="5"/>
  </si>
  <si>
    <t>（下記に記載の内容が、そのまま請求書に反映されますので、記入の際はご注意ください。）</t>
    <phoneticPr fontId="5"/>
  </si>
  <si>
    <t>請　求　書　送　付　先</t>
    <rPh sb="0" eb="1">
      <t>ショウ</t>
    </rPh>
    <rPh sb="2" eb="3">
      <t>モトム</t>
    </rPh>
    <rPh sb="4" eb="5">
      <t>ショ</t>
    </rPh>
    <rPh sb="6" eb="7">
      <t>ソウ</t>
    </rPh>
    <rPh sb="8" eb="9">
      <t>フ</t>
    </rPh>
    <rPh sb="10" eb="11">
      <t>サキ</t>
    </rPh>
    <phoneticPr fontId="5"/>
  </si>
  <si>
    <t>担当者の郵便番号・住所</t>
    <rPh sb="0" eb="3">
      <t>タントウシャ</t>
    </rPh>
    <rPh sb="4" eb="8">
      <t>ユウビンバンゴウ</t>
    </rPh>
    <phoneticPr fontId="5"/>
  </si>
  <si>
    <t>請求先担当者電話番号</t>
    <rPh sb="0" eb="2">
      <t>セイキュウ</t>
    </rPh>
    <rPh sb="2" eb="3">
      <t>サキ</t>
    </rPh>
    <rPh sb="3" eb="6">
      <t>タントウシャ</t>
    </rPh>
    <rPh sb="6" eb="8">
      <t>デンワ</t>
    </rPh>
    <rPh sb="8" eb="10">
      <t>バンゴウ</t>
    </rPh>
    <phoneticPr fontId="5"/>
  </si>
  <si>
    <t>請求書の宛名</t>
    <rPh sb="0" eb="3">
      <t>セイキュウショ</t>
    </rPh>
    <rPh sb="4" eb="6">
      <t>アテナ</t>
    </rPh>
    <phoneticPr fontId="5"/>
  </si>
  <si>
    <t>利用者の方の記入は必要ありません。</t>
    <rPh sb="0" eb="3">
      <t>リヨウシャ</t>
    </rPh>
    <rPh sb="4" eb="5">
      <t>カタ</t>
    </rPh>
    <rPh sb="6" eb="8">
      <t>キニュウ</t>
    </rPh>
    <rPh sb="9" eb="11">
      <t>ヒツヨウ</t>
    </rPh>
    <phoneticPr fontId="5"/>
  </si>
  <si>
    <t>滞在ごとに記入して提出して下さい。</t>
    <rPh sb="0" eb="2">
      <t>タイザイ</t>
    </rPh>
    <rPh sb="5" eb="7">
      <t>キニュウ</t>
    </rPh>
    <rPh sb="9" eb="11">
      <t>テイシュツ</t>
    </rPh>
    <rPh sb="13" eb="14">
      <t>クダ</t>
    </rPh>
    <phoneticPr fontId="5"/>
  </si>
  <si>
    <t>《様式1-3》</t>
    <rPh sb="1" eb="4">
      <t>ヨウシキ</t>
    </rPh>
    <phoneticPr fontId="5"/>
  </si>
  <si>
    <t>滞在ごとに記入してご提出ください。</t>
    <rPh sb="0" eb="2">
      <t>タイザイ</t>
    </rPh>
    <rPh sb="5" eb="7">
      <t>キニュウ</t>
    </rPh>
    <rPh sb="10" eb="12">
      <t>テイシュツ</t>
    </rPh>
    <phoneticPr fontId="5"/>
  </si>
  <si>
    <t>滞在ごとに記入してご提出ください。</t>
    <rPh sb="0" eb="2">
      <t>タイザイ</t>
    </rPh>
    <rPh sb="5" eb="7">
      <t>キニュウ</t>
    </rPh>
    <rPh sb="10" eb="12">
      <t>テイシュツ</t>
    </rPh>
    <phoneticPr fontId="5"/>
  </si>
  <si>
    <t>天文学教育研究センター木曽観測所</t>
    <rPh sb="0" eb="3">
      <t>テンモンガク</t>
    </rPh>
    <rPh sb="3" eb="5">
      <t>キョウイク</t>
    </rPh>
    <rPh sb="5" eb="7">
      <t>ケンキュウ</t>
    </rPh>
    <rPh sb="11" eb="13">
      <t>キソ</t>
    </rPh>
    <rPh sb="13" eb="15">
      <t>カンソク</t>
    </rPh>
    <rPh sb="15" eb="16">
      <t>ショ</t>
    </rPh>
    <phoneticPr fontId="5"/>
  </si>
  <si>
    <t>東京大学大学院理学系研究科附属</t>
    <rPh sb="0" eb="2">
      <t>トウキョウ</t>
    </rPh>
    <rPh sb="2" eb="4">
      <t>ダイガク</t>
    </rPh>
    <rPh sb="4" eb="7">
      <t>ダイガクイン</t>
    </rPh>
    <rPh sb="7" eb="13">
      <t>リガクケイケンキュウカ</t>
    </rPh>
    <phoneticPr fontId="5"/>
  </si>
  <si>
    <t>天文学教育研究センター木曽観測所長　殿</t>
    <rPh sb="0" eb="3">
      <t>テンモンガク</t>
    </rPh>
    <rPh sb="3" eb="5">
      <t>キョウイク</t>
    </rPh>
    <rPh sb="5" eb="7">
      <t>ケンキュウ</t>
    </rPh>
    <rPh sb="11" eb="13">
      <t>キソ</t>
    </rPh>
    <rPh sb="13" eb="15">
      <t>カンソク</t>
    </rPh>
    <rPh sb="15" eb="16">
      <t>ジョ</t>
    </rPh>
    <rPh sb="16" eb="17">
      <t>チョウ</t>
    </rPh>
    <rPh sb="18" eb="19">
      <t>ドノ</t>
    </rPh>
    <phoneticPr fontId="5"/>
  </si>
  <si>
    <t>東京大学大学院理学系研究科附属</t>
    <phoneticPr fontId="5"/>
  </si>
  <si>
    <t>利用者所属</t>
    <rPh sb="0" eb="3">
      <t>リヨウシャ</t>
    </rPh>
    <rPh sb="3" eb="5">
      <t>ショゾク</t>
    </rPh>
    <phoneticPr fontId="5"/>
  </si>
  <si>
    <t>利用者名</t>
    <rPh sb="0" eb="3">
      <t>リヨウシャ</t>
    </rPh>
    <rPh sb="3" eb="4">
      <t>メイ</t>
    </rPh>
    <phoneticPr fontId="5"/>
  </si>
  <si>
    <t>部署コード
（１～５の経費区分）</t>
    <rPh sb="0" eb="2">
      <t>ブショ</t>
    </rPh>
    <rPh sb="11" eb="13">
      <t>ケイヒ</t>
    </rPh>
    <rPh sb="13" eb="15">
      <t>クブン</t>
    </rPh>
    <phoneticPr fontId="5"/>
  </si>
  <si>
    <t>プロジェクトコード
（２～５の経費区分）</t>
    <rPh sb="15" eb="17">
      <t>ケイヒ</t>
    </rPh>
    <rPh sb="17" eb="19">
      <t>クブン</t>
    </rPh>
    <phoneticPr fontId="5"/>
  </si>
  <si>
    <t>備考欄</t>
    <rPh sb="0" eb="2">
      <t>ビコウ</t>
    </rPh>
    <rPh sb="2" eb="3">
      <t>ラン</t>
    </rPh>
    <phoneticPr fontId="5"/>
  </si>
  <si>
    <t>※経費区分が６．７の場合は、下記の情報を記入してください。</t>
    <rPh sb="1" eb="3">
      <t>ケイヒ</t>
    </rPh>
    <rPh sb="3" eb="5">
      <t>クブン</t>
    </rPh>
    <rPh sb="10" eb="12">
      <t>バアイ</t>
    </rPh>
    <rPh sb="14" eb="16">
      <t>カキ</t>
    </rPh>
    <rPh sb="17" eb="19">
      <t>ジョウホウ</t>
    </rPh>
    <rPh sb="20" eb="22">
      <t>キニュウ</t>
    </rPh>
    <phoneticPr fontId="5"/>
  </si>
  <si>
    <t>　　請　求　書　送　付　先</t>
    <rPh sb="2" eb="3">
      <t>ショウ</t>
    </rPh>
    <rPh sb="4" eb="5">
      <t>モトム</t>
    </rPh>
    <rPh sb="6" eb="7">
      <t>ショ</t>
    </rPh>
    <rPh sb="8" eb="9">
      <t>ソウ</t>
    </rPh>
    <rPh sb="10" eb="11">
      <t>フ</t>
    </rPh>
    <rPh sb="12" eb="13">
      <t>サキ</t>
    </rPh>
    <phoneticPr fontId="5"/>
  </si>
  <si>
    <r>
      <t xml:space="preserve">請求先担当者
</t>
    </r>
    <r>
      <rPr>
        <sz val="9"/>
        <color indexed="8"/>
        <rFont val="ＭＳ Ｐゴシック"/>
        <family val="3"/>
        <charset val="128"/>
      </rPr>
      <t>（経理担当者等請求書を実際に処理する人）</t>
    </r>
    <rPh sb="0" eb="2">
      <t>セイキュウ</t>
    </rPh>
    <rPh sb="2" eb="3">
      <t>サキ</t>
    </rPh>
    <rPh sb="3" eb="6">
      <t>タントウシャ</t>
    </rPh>
    <rPh sb="8" eb="10">
      <t>ケイリ</t>
    </rPh>
    <rPh sb="10" eb="13">
      <t>タントウシャ</t>
    </rPh>
    <rPh sb="13" eb="14">
      <t>トウ</t>
    </rPh>
    <rPh sb="14" eb="17">
      <t>セイキュウショ</t>
    </rPh>
    <rPh sb="18" eb="20">
      <t>ジッサイ</t>
    </rPh>
    <rPh sb="21" eb="23">
      <t>ショリ</t>
    </rPh>
    <rPh sb="25" eb="26">
      <t>ヒト</t>
    </rPh>
    <phoneticPr fontId="5"/>
  </si>
  <si>
    <t>請求先担当者の郵便番号・住所</t>
    <rPh sb="0" eb="2">
      <t>セイキュウ</t>
    </rPh>
    <rPh sb="2" eb="3">
      <t>サキ</t>
    </rPh>
    <rPh sb="3" eb="6">
      <t>タントウシャ</t>
    </rPh>
    <rPh sb="7" eb="11">
      <t>ユウビンバンゴウ</t>
    </rPh>
    <phoneticPr fontId="5"/>
  </si>
  <si>
    <t>※下記に記載の内容が、そのまま請求書に反映されますので、記入の際はご注意ください。</t>
    <rPh sb="1" eb="3">
      <t>カキ</t>
    </rPh>
    <rPh sb="4" eb="6">
      <t>キサイ</t>
    </rPh>
    <rPh sb="7" eb="9">
      <t>ナイヨウ</t>
    </rPh>
    <rPh sb="15" eb="17">
      <t>セイキュウ</t>
    </rPh>
    <rPh sb="17" eb="18">
      <t>ショ</t>
    </rPh>
    <rPh sb="19" eb="21">
      <t>ハンエイ</t>
    </rPh>
    <rPh sb="28" eb="30">
      <t>キニュウ</t>
    </rPh>
    <rPh sb="31" eb="32">
      <t>サイ</t>
    </rPh>
    <rPh sb="34" eb="36">
      <t>チュウイ</t>
    </rPh>
    <phoneticPr fontId="5"/>
  </si>
  <si>
    <t>　　請　求　書　郵　送　先</t>
    <rPh sb="2" eb="3">
      <t>ショウ</t>
    </rPh>
    <rPh sb="4" eb="5">
      <t>モトム</t>
    </rPh>
    <rPh sb="6" eb="7">
      <t>ショ</t>
    </rPh>
    <rPh sb="8" eb="9">
      <t>ユウ</t>
    </rPh>
    <rPh sb="10" eb="11">
      <t>ソウ</t>
    </rPh>
    <rPh sb="12" eb="13">
      <t>サキ</t>
    </rPh>
    <phoneticPr fontId="5"/>
  </si>
  <si>
    <r>
      <t xml:space="preserve">請求先担当者
</t>
    </r>
    <r>
      <rPr>
        <sz val="9"/>
        <color indexed="8"/>
        <rFont val="ＭＳ Ｐゴシック"/>
        <family val="3"/>
        <charset val="128"/>
      </rPr>
      <t>（経理担当者等請求書を実際に処理する人 （送付先）</t>
    </r>
    <rPh sb="0" eb="2">
      <t>セイキュウ</t>
    </rPh>
    <rPh sb="2" eb="3">
      <t>サキ</t>
    </rPh>
    <rPh sb="3" eb="6">
      <t>タントウシャ</t>
    </rPh>
    <rPh sb="8" eb="10">
      <t>ケイリ</t>
    </rPh>
    <rPh sb="10" eb="13">
      <t>タントウシャ</t>
    </rPh>
    <rPh sb="13" eb="14">
      <t>トウ</t>
    </rPh>
    <rPh sb="14" eb="17">
      <t>セイキュウショ</t>
    </rPh>
    <rPh sb="18" eb="20">
      <t>ジッサイ</t>
    </rPh>
    <rPh sb="21" eb="23">
      <t>ショリ</t>
    </rPh>
    <rPh sb="25" eb="26">
      <t>ヒト</t>
    </rPh>
    <rPh sb="28" eb="30">
      <t>ソウフ</t>
    </rPh>
    <rPh sb="30" eb="31">
      <t>サキ</t>
    </rPh>
    <phoneticPr fontId="5"/>
  </si>
  <si>
    <t>請求先担当者　郵便番号・住所</t>
    <rPh sb="7" eb="11">
      <t>ユウビンバンゴウ</t>
    </rPh>
    <rPh sb="12" eb="14">
      <t>ジュウショ</t>
    </rPh>
    <phoneticPr fontId="5"/>
  </si>
  <si>
    <t>　　備考</t>
    <rPh sb="2" eb="4">
      <t>ビコウ</t>
    </rPh>
    <phoneticPr fontId="5"/>
  </si>
  <si>
    <t>クリーニング代
（シーツ等）</t>
    <rPh sb="6" eb="7">
      <t>ダイ</t>
    </rPh>
    <rPh sb="12" eb="13">
      <t>ナド</t>
    </rPh>
    <phoneticPr fontId="5"/>
  </si>
  <si>
    <t>一滞在につき</t>
    <phoneticPr fontId="5"/>
  </si>
  <si>
    <t>　　　学内の方で科研費をご利用される場合は、科研費の名称をご記入下さい。</t>
    <rPh sb="3" eb="5">
      <t>ガクナイ</t>
    </rPh>
    <rPh sb="6" eb="7">
      <t>カタ</t>
    </rPh>
    <rPh sb="8" eb="11">
      <t>カケンヒ</t>
    </rPh>
    <rPh sb="13" eb="15">
      <t>リヨウ</t>
    </rPh>
    <rPh sb="18" eb="20">
      <t>バアイ</t>
    </rPh>
    <rPh sb="22" eb="25">
      <t>カケンヒ</t>
    </rPh>
    <rPh sb="26" eb="28">
      <t>メイショウ</t>
    </rPh>
    <rPh sb="30" eb="32">
      <t>キニュウ</t>
    </rPh>
    <rPh sb="32" eb="33">
      <t>クダ</t>
    </rPh>
    <phoneticPr fontId="5"/>
  </si>
  <si>
    <t>科研費名</t>
    <rPh sb="0" eb="3">
      <t>カケンヒ</t>
    </rPh>
    <rPh sb="3" eb="4">
      <t>メイ</t>
    </rPh>
    <phoneticPr fontId="5"/>
  </si>
  <si>
    <t>利用目的の概要
　　　（1−2行で記入してください）</t>
    <rPh sb="0" eb="2">
      <t>リヨウ</t>
    </rPh>
    <rPh sb="2" eb="4">
      <t>モクテキ</t>
    </rPh>
    <rPh sb="5" eb="7">
      <t>ガイヨウ</t>
    </rPh>
    <rPh sb="15" eb="16">
      <t>ギョウ</t>
    </rPh>
    <rPh sb="17" eb="19">
      <t>キニュウ</t>
    </rPh>
    <phoneticPr fontId="5"/>
  </si>
  <si>
    <t>～</t>
    <phoneticPr fontId="5"/>
  </si>
  <si>
    <t>食事</t>
    <rPh sb="0" eb="2">
      <t>ショクジ</t>
    </rPh>
    <phoneticPr fontId="5"/>
  </si>
  <si>
    <t>希望期間</t>
    <rPh sb="0" eb="2">
      <t>キボウ</t>
    </rPh>
    <rPh sb="2" eb="4">
      <t>キカン</t>
    </rPh>
    <phoneticPr fontId="5"/>
  </si>
  <si>
    <t>特記事項　（期間中で不要な食事や、アレルギーで食べられないものなどがあれば記入してください）</t>
    <rPh sb="0" eb="2">
      <t>トッキ</t>
    </rPh>
    <rPh sb="2" eb="4">
      <t>ジコウ</t>
    </rPh>
    <rPh sb="6" eb="9">
      <t>キカンチュウ</t>
    </rPh>
    <rPh sb="10" eb="12">
      <t>フヨウ</t>
    </rPh>
    <rPh sb="13" eb="15">
      <t>ショクジ</t>
    </rPh>
    <rPh sb="23" eb="24">
      <t>タ</t>
    </rPh>
    <rPh sb="37" eb="39">
      <t>キニュウ</t>
    </rPh>
    <phoneticPr fontId="5"/>
  </si>
  <si>
    <t>その他希望事項</t>
    <rPh sb="2" eb="3">
      <t>ホカ</t>
    </rPh>
    <rPh sb="3" eb="5">
      <t>キボウ</t>
    </rPh>
    <rPh sb="5" eb="7">
      <t>ジコウ</t>
    </rPh>
    <phoneticPr fontId="5"/>
  </si>
  <si>
    <t>「その他」の場合：
具体的期間を記入</t>
    <rPh sb="3" eb="4">
      <t>タ</t>
    </rPh>
    <rPh sb="6" eb="8">
      <t>バアイ</t>
    </rPh>
    <rPh sb="10" eb="13">
      <t>グタイテキ</t>
    </rPh>
    <rPh sb="13" eb="15">
      <t>キカン</t>
    </rPh>
    <rPh sb="16" eb="18">
      <t>キニュウ</t>
    </rPh>
    <phoneticPr fontId="5"/>
  </si>
  <si>
    <r>
      <t>緊急連絡先</t>
    </r>
    <r>
      <rPr>
        <sz val="8"/>
        <rFont val="ＭＳ Ｐゴシック"/>
        <family val="3"/>
        <charset val="128"/>
      </rPr>
      <t>（利用者以外を記入のこと。　機関名でも可）</t>
    </r>
    <rPh sb="0" eb="5">
      <t>キンキュウレンラクサキ</t>
    </rPh>
    <rPh sb="6" eb="11">
      <t>リヨウシャイガイ</t>
    </rPh>
    <rPh sb="12" eb="14">
      <t>キニュウ</t>
    </rPh>
    <phoneticPr fontId="5"/>
  </si>
  <si>
    <t>経費区分</t>
    <rPh sb="0" eb="2">
      <t>ケイヒ</t>
    </rPh>
    <rPh sb="2" eb="4">
      <t>クブン</t>
    </rPh>
    <phoneticPr fontId="5"/>
  </si>
  <si>
    <t>木曽観測所利用料請求先（学内予算用）</t>
    <rPh sb="0" eb="2">
      <t>キソ</t>
    </rPh>
    <rPh sb="2" eb="4">
      <t>カンソク</t>
    </rPh>
    <rPh sb="4" eb="5">
      <t>ショ</t>
    </rPh>
    <rPh sb="14" eb="16">
      <t>ヨサン</t>
    </rPh>
    <rPh sb="16" eb="17">
      <t>ヨウ</t>
    </rPh>
    <phoneticPr fontId="5"/>
  </si>
  <si>
    <t>木曽観測所利用料請求先（学外予算用）</t>
    <rPh sb="0" eb="2">
      <t>キソ</t>
    </rPh>
    <rPh sb="2" eb="4">
      <t>カンソク</t>
    </rPh>
    <rPh sb="4" eb="5">
      <t>ショ</t>
    </rPh>
    <rPh sb="13" eb="14">
      <t>ガイ</t>
    </rPh>
    <rPh sb="14" eb="16">
      <t>ヨサン</t>
    </rPh>
    <phoneticPr fontId="5"/>
  </si>
  <si>
    <t>氏名</t>
    <rPh sb="0" eb="2">
      <t>シメイ</t>
    </rPh>
    <phoneticPr fontId="5"/>
  </si>
  <si>
    <t>ver.2024-04</t>
    <phoneticPr fontId="5"/>
  </si>
  <si>
    <t>A．　木曽観測所の経費</t>
    <rPh sb="3" eb="5">
      <t>キソ</t>
    </rPh>
    <rPh sb="5" eb="7">
      <t>カンソク</t>
    </rPh>
    <rPh sb="7" eb="8">
      <t>ジョ</t>
    </rPh>
    <rPh sb="9" eb="11">
      <t>ケイヒ</t>
    </rPh>
    <phoneticPr fontId="5"/>
  </si>
  <si>
    <r>
      <t xml:space="preserve">請求先担当者
</t>
    </r>
    <r>
      <rPr>
        <b/>
        <sz val="8"/>
        <color rgb="FF000000"/>
        <rFont val="ＭＳ Ｐゴシック"/>
        <family val="3"/>
        <charset val="128"/>
      </rPr>
      <t>（請求書を実際に処理する担当者）</t>
    </r>
    <rPh sb="0" eb="2">
      <t>セイキュウ</t>
    </rPh>
    <rPh sb="2" eb="3">
      <t>サキ</t>
    </rPh>
    <rPh sb="3" eb="6">
      <t>タントウシャ</t>
    </rPh>
    <rPh sb="8" eb="11">
      <t>セイキュウショ</t>
    </rPh>
    <rPh sb="12" eb="14">
      <t>ジッサイ</t>
    </rPh>
    <rPh sb="15" eb="17">
      <t>ショリ</t>
    </rPh>
    <rPh sb="19" eb="22">
      <t>タントウシャ</t>
    </rPh>
    <phoneticPr fontId="5"/>
  </si>
  <si>
    <t>３，2００円</t>
    <phoneticPr fontId="5"/>
  </si>
  <si>
    <t>１，2００円</t>
    <phoneticPr fontId="5"/>
  </si>
  <si>
    <t>７５０円</t>
    <phoneticPr fontId="5"/>
  </si>
  <si>
    <t>５００円</t>
    <phoneticPr fontId="5"/>
  </si>
  <si>
    <t>３，５００円</t>
    <phoneticPr fontId="5"/>
  </si>
  <si>
    <t>１，５００円</t>
    <phoneticPr fontId="5"/>
  </si>
  <si>
    <t>１，０００円</t>
    <phoneticPr fontId="5"/>
  </si>
  <si>
    <t>この規則は、令和６年　４月　１日より実施</t>
    <rPh sb="2" eb="4">
      <t>キソク</t>
    </rPh>
    <rPh sb="6" eb="8">
      <t>レイワ</t>
    </rPh>
    <rPh sb="9" eb="10">
      <t>ネン</t>
    </rPh>
    <rPh sb="10" eb="11">
      <t>ヘイネン</t>
    </rPh>
    <rPh sb="12" eb="13">
      <t>ガツ</t>
    </rPh>
    <rPh sb="15" eb="16">
      <t>ニチ</t>
    </rPh>
    <rPh sb="18" eb="20">
      <t>ジッシ</t>
    </rPh>
    <phoneticPr fontId="5"/>
  </si>
  <si>
    <t>個　室（シングル）（一泊）</t>
    <phoneticPr fontId="5"/>
  </si>
  <si>
    <t>個　室（ツイン）（一泊）</t>
    <phoneticPr fontId="5"/>
  </si>
  <si>
    <t>２，２００円</t>
    <rPh sb="5" eb="6">
      <t>エン</t>
    </rPh>
    <phoneticPr fontId="5"/>
  </si>
  <si>
    <t>２，５００円</t>
    <rPh sb="5" eb="6">
      <t>エン</t>
    </rPh>
    <phoneticPr fontId="5"/>
  </si>
  <si>
    <t>個　室（シングル）
（一泊）</t>
    <phoneticPr fontId="5"/>
  </si>
  <si>
    <t>個　室（ツイン）
（一泊）</t>
    <phoneticPr fontId="5"/>
  </si>
  <si>
    <t>指定なし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</si>
</sst>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_);[Red]\(&quot;¥&quot;#,##0\)"/>
    <numFmt numFmtId="177" formatCode="_(&quot;¥&quot;* #,##0_);_(&quot;¥&quot;* \(#,##0\);_(&quot;¥&quot;* &quot;-&quot;_);_(@_)"/>
    <numFmt numFmtId="178" formatCode="0_);[Red]\(0\)"/>
    <numFmt numFmtId="179" formatCode="#,##0;[Red]#,##0"/>
    <numFmt numFmtId="180" formatCode="yyyy&quot;年&quot;m&quot;月&quot;d&quot;日&quot;;@"/>
    <numFmt numFmtId="181" formatCode="[$-F800]dddd\,\ mmmm\ dd\,\ yyyy"/>
    <numFmt numFmtId="182" formatCode="yyyy/m/d;@"/>
  </numFmts>
  <fonts count="4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Arial"/>
      <family val="2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1"/>
      <color indexed="8"/>
      <name val="ＭＳ Ｐゴシック"/>
      <family val="3"/>
      <charset val="128"/>
    </font>
    <font>
      <i/>
      <sz val="11"/>
      <color theme="1"/>
      <name val="ＭＳ Ｐゴシック"/>
      <family val="3"/>
      <charset val="128"/>
      <scheme val="minor"/>
    </font>
    <font>
      <b/>
      <sz val="8"/>
      <color rgb="FF0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8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3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/>
    </xf>
    <xf numFmtId="176" fontId="0" fillId="0" borderId="0" xfId="0" applyNumberFormat="1"/>
    <xf numFmtId="0" fontId="6" fillId="0" borderId="0" xfId="0" applyFont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0" fillId="0" borderId="5" xfId="0" applyFont="1" applyBorder="1" applyAlignment="1">
      <alignment horizontal="center" vertical="center" shrinkToFit="1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3" xfId="0" applyBorder="1" applyAlignment="1" applyProtection="1">
      <alignment vertical="center"/>
      <protection locked="0"/>
    </xf>
    <xf numFmtId="0" fontId="11" fillId="0" borderId="0" xfId="0" applyFont="1" applyProtection="1">
      <protection hidden="1"/>
    </xf>
    <xf numFmtId="0" fontId="0" fillId="0" borderId="0" xfId="0" applyProtection="1">
      <protection hidden="1"/>
    </xf>
    <xf numFmtId="49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11" fillId="0" borderId="0" xfId="0" applyFont="1"/>
    <xf numFmtId="0" fontId="12" fillId="0" borderId="0" xfId="0" applyFont="1" applyAlignment="1" applyProtection="1">
      <alignment vertical="center"/>
      <protection hidden="1"/>
    </xf>
    <xf numFmtId="179" fontId="6" fillId="0" borderId="0" xfId="10" applyNumberFormat="1" applyFont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8" fillId="0" borderId="1" xfId="5" applyFont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180" fontId="8" fillId="0" borderId="0" xfId="5" applyNumberFormat="1" applyFont="1" applyAlignment="1">
      <alignment horizontal="center" vertical="center"/>
    </xf>
    <xf numFmtId="179" fontId="9" fillId="0" borderId="1" xfId="10" applyNumberFormat="1" applyFont="1" applyBorder="1" applyAlignment="1">
      <alignment horizontal="center" vertical="center"/>
    </xf>
    <xf numFmtId="179" fontId="8" fillId="0" borderId="0" xfId="10" applyNumberFormat="1" applyFont="1" applyAlignment="1">
      <alignment horizontal="center" vertical="center"/>
    </xf>
    <xf numFmtId="179" fontId="14" fillId="0" borderId="0" xfId="10" applyNumberFormat="1" applyFont="1" applyAlignment="1">
      <alignment horizontal="center" vertical="center"/>
    </xf>
    <xf numFmtId="179" fontId="9" fillId="0" borderId="0" xfId="10" applyNumberFormat="1" applyFont="1" applyAlignment="1">
      <alignment horizontal="left" vertical="center"/>
    </xf>
    <xf numFmtId="0" fontId="9" fillId="0" borderId="0" xfId="10" applyFont="1" applyAlignment="1">
      <alignment horizontal="center" vertical="center"/>
    </xf>
    <xf numFmtId="179" fontId="8" fillId="0" borderId="0" xfId="10" applyNumberFormat="1" applyFont="1" applyAlignment="1">
      <alignment horizontal="right" vertical="center"/>
    </xf>
    <xf numFmtId="49" fontId="8" fillId="2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15" xfId="0" applyNumberFormat="1" applyFont="1" applyBorder="1" applyAlignment="1">
      <alignment vertical="center"/>
    </xf>
    <xf numFmtId="20" fontId="8" fillId="2" borderId="5" xfId="0" applyNumberFormat="1" applyFont="1" applyFill="1" applyBorder="1" applyAlignment="1" applyProtection="1">
      <alignment vertical="center"/>
      <protection locked="0"/>
    </xf>
    <xf numFmtId="0" fontId="18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center" vertical="center" wrapText="1"/>
    </xf>
    <xf numFmtId="38" fontId="8" fillId="0" borderId="0" xfId="2" applyFont="1" applyAlignment="1">
      <alignment horizontal="center" vertical="center"/>
    </xf>
    <xf numFmtId="38" fontId="9" fillId="0" borderId="0" xfId="2" applyFont="1" applyFill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38" fontId="14" fillId="0" borderId="0" xfId="2" applyFont="1" applyFill="1" applyBorder="1" applyAlignment="1">
      <alignment horizontal="center" vertical="center"/>
    </xf>
    <xf numFmtId="38" fontId="0" fillId="0" borderId="0" xfId="2" applyFont="1" applyAlignment="1">
      <alignment vertical="center"/>
    </xf>
    <xf numFmtId="38" fontId="20" fillId="0" borderId="11" xfId="2" applyFont="1" applyBorder="1" applyAlignment="1">
      <alignment horizontal="right" vertical="center" wrapText="1"/>
    </xf>
    <xf numFmtId="38" fontId="20" fillId="0" borderId="18" xfId="2" applyFont="1" applyBorder="1" applyAlignment="1">
      <alignment vertical="center"/>
    </xf>
    <xf numFmtId="38" fontId="20" fillId="0" borderId="18" xfId="2" applyFont="1" applyBorder="1" applyAlignment="1">
      <alignment horizontal="right" vertical="center" wrapText="1"/>
    </xf>
    <xf numFmtId="38" fontId="20" fillId="0" borderId="20" xfId="2" applyFont="1" applyBorder="1" applyAlignment="1">
      <alignment horizontal="right" vertical="center" wrapText="1"/>
    </xf>
    <xf numFmtId="38" fontId="20" fillId="0" borderId="6" xfId="2" applyFont="1" applyBorder="1" applyAlignment="1">
      <alignment horizontal="right" vertical="center" wrapText="1"/>
    </xf>
    <xf numFmtId="38" fontId="20" fillId="0" borderId="23" xfId="2" applyFont="1" applyBorder="1" applyAlignment="1">
      <alignment horizontal="right" vertical="center" wrapText="1"/>
    </xf>
    <xf numFmtId="38" fontId="20" fillId="0" borderId="19" xfId="2" applyFont="1" applyBorder="1" applyAlignment="1">
      <alignment horizontal="right" vertical="center" wrapText="1"/>
    </xf>
    <xf numFmtId="38" fontId="20" fillId="0" borderId="21" xfId="2" applyFont="1" applyBorder="1" applyAlignment="1">
      <alignment horizontal="right" vertical="center" wrapText="1"/>
    </xf>
    <xf numFmtId="38" fontId="20" fillId="0" borderId="17" xfId="2" applyFont="1" applyBorder="1" applyAlignment="1">
      <alignment horizontal="right" vertical="center" wrapText="1"/>
    </xf>
    <xf numFmtId="38" fontId="20" fillId="0" borderId="22" xfId="2" applyFont="1" applyBorder="1" applyAlignment="1">
      <alignment horizontal="right" vertical="center" wrapText="1"/>
    </xf>
    <xf numFmtId="38" fontId="20" fillId="0" borderId="22" xfId="2" applyFont="1" applyBorder="1" applyAlignment="1">
      <alignment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179" fontId="22" fillId="0" borderId="0" xfId="10" applyNumberFormat="1" applyFont="1" applyAlignment="1">
      <alignment horizontal="center" vertical="center"/>
    </xf>
    <xf numFmtId="177" fontId="3" fillId="3" borderId="25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9" fillId="3" borderId="16" xfId="0" applyFont="1" applyFill="1" applyBorder="1" applyAlignment="1">
      <alignment horizontal="center" vertical="center" wrapText="1"/>
    </xf>
    <xf numFmtId="38" fontId="19" fillId="3" borderId="27" xfId="2" applyFont="1" applyFill="1" applyBorder="1" applyAlignment="1">
      <alignment horizontal="center" vertical="center" wrapText="1"/>
    </xf>
    <xf numFmtId="0" fontId="19" fillId="3" borderId="28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 vertical="center"/>
    </xf>
    <xf numFmtId="38" fontId="19" fillId="3" borderId="16" xfId="2" applyFont="1" applyFill="1" applyBorder="1" applyAlignment="1">
      <alignment horizontal="center" vertical="center"/>
    </xf>
    <xf numFmtId="38" fontId="19" fillId="3" borderId="16" xfId="2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vertical="center"/>
      <protection locked="0"/>
    </xf>
    <xf numFmtId="38" fontId="20" fillId="0" borderId="6" xfId="2" applyFont="1" applyBorder="1" applyAlignment="1">
      <alignment vertical="center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25" fillId="0" borderId="0" xfId="12" applyFont="1">
      <alignment vertical="center"/>
    </xf>
    <xf numFmtId="0" fontId="1" fillId="0" borderId="0" xfId="12">
      <alignment vertical="center"/>
    </xf>
    <xf numFmtId="0" fontId="2" fillId="0" borderId="0" xfId="8"/>
    <xf numFmtId="0" fontId="1" fillId="0" borderId="1" xfId="12" applyBorder="1" applyAlignment="1">
      <alignment horizontal="distributed" vertical="center"/>
    </xf>
    <xf numFmtId="0" fontId="1" fillId="0" borderId="1" xfId="12" applyBorder="1" applyAlignment="1">
      <alignment horizontal="distributed" vertical="center" wrapText="1"/>
    </xf>
    <xf numFmtId="0" fontId="1" fillId="0" borderId="1" xfId="11" applyBorder="1" applyAlignment="1">
      <alignment horizontal="center" vertical="center"/>
    </xf>
    <xf numFmtId="0" fontId="23" fillId="0" borderId="0" xfId="12" applyFont="1">
      <alignment vertical="center"/>
    </xf>
    <xf numFmtId="0" fontId="28" fillId="0" borderId="0" xfId="9">
      <alignment vertical="center"/>
    </xf>
    <xf numFmtId="0" fontId="28" fillId="0" borderId="1" xfId="9" applyBorder="1" applyAlignment="1">
      <alignment horizontal="distributed" vertical="center"/>
    </xf>
    <xf numFmtId="0" fontId="20" fillId="0" borderId="22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12" applyFont="1">
      <alignment vertical="center"/>
    </xf>
    <xf numFmtId="0" fontId="40" fillId="0" borderId="0" xfId="9" applyFont="1">
      <alignment vertical="center"/>
    </xf>
    <xf numFmtId="0" fontId="1" fillId="0" borderId="14" xfId="12" applyBorder="1" applyAlignment="1">
      <alignment horizontal="center" vertical="center" wrapText="1"/>
    </xf>
    <xf numFmtId="180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left" vertical="center"/>
    </xf>
    <xf numFmtId="180" fontId="8" fillId="0" borderId="1" xfId="0" applyNumberFormat="1" applyFont="1" applyBorder="1" applyAlignment="1" applyProtection="1">
      <alignment vertical="center" wrapText="1"/>
      <protection locked="0"/>
    </xf>
    <xf numFmtId="180" fontId="8" fillId="2" borderId="41" xfId="0" applyNumberFormat="1" applyFont="1" applyFill="1" applyBorder="1" applyAlignment="1" applyProtection="1">
      <alignment horizontal="left" vertical="center"/>
      <protection locked="0"/>
    </xf>
    <xf numFmtId="31" fontId="8" fillId="0" borderId="41" xfId="0" applyNumberFormat="1" applyFont="1" applyBorder="1" applyAlignment="1">
      <alignment horizontal="right" vertical="center"/>
    </xf>
    <xf numFmtId="180" fontId="8" fillId="2" borderId="41" xfId="0" applyNumberFormat="1" applyFont="1" applyFill="1" applyBorder="1" applyAlignment="1" applyProtection="1">
      <alignment vertical="center"/>
      <protection locked="0"/>
    </xf>
    <xf numFmtId="178" fontId="0" fillId="0" borderId="0" xfId="0" applyNumberFormat="1"/>
    <xf numFmtId="0" fontId="28" fillId="0" borderId="1" xfId="9" applyBorder="1" applyAlignment="1">
      <alignment horizontal="center" vertical="center" wrapText="1"/>
    </xf>
    <xf numFmtId="14" fontId="8" fillId="0" borderId="0" xfId="10" applyNumberFormat="1" applyFont="1" applyAlignment="1">
      <alignment horizontal="left" vertical="center"/>
    </xf>
    <xf numFmtId="0" fontId="1" fillId="2" borderId="35" xfId="12" applyFill="1" applyBorder="1" applyAlignment="1" applyProtection="1">
      <alignment horizontal="center" vertical="center"/>
      <protection locked="0"/>
    </xf>
    <xf numFmtId="0" fontId="1" fillId="2" borderId="32" xfId="12" applyFill="1" applyBorder="1" applyAlignment="1" applyProtection="1">
      <alignment horizontal="center" vertical="center"/>
      <protection locked="0"/>
    </xf>
    <xf numFmtId="0" fontId="1" fillId="2" borderId="33" xfId="12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6" borderId="5" xfId="0" applyFont="1" applyFill="1" applyBorder="1" applyAlignment="1" applyProtection="1">
      <alignment horizontal="right"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0" fontId="0" fillId="3" borderId="26" xfId="0" applyFill="1" applyBorder="1" applyAlignment="1">
      <alignment vertical="center"/>
    </xf>
    <xf numFmtId="0" fontId="0" fillId="5" borderId="1" xfId="0" applyFill="1" applyBorder="1" applyAlignment="1" applyProtection="1">
      <alignment vertical="center"/>
      <protection locked="0"/>
    </xf>
    <xf numFmtId="0" fontId="0" fillId="5" borderId="31" xfId="0" applyFill="1" applyBorder="1" applyAlignment="1" applyProtection="1">
      <alignment vertical="center"/>
      <protection locked="0"/>
    </xf>
    <xf numFmtId="0" fontId="0" fillId="5" borderId="32" xfId="0" applyFill="1" applyBorder="1" applyAlignment="1" applyProtection="1">
      <alignment vertical="center"/>
      <protection locked="0"/>
    </xf>
    <xf numFmtId="0" fontId="0" fillId="5" borderId="33" xfId="0" applyFill="1" applyBorder="1" applyAlignment="1" applyProtection="1">
      <alignment vertical="center"/>
      <protection locked="0"/>
    </xf>
    <xf numFmtId="0" fontId="20" fillId="4" borderId="29" xfId="0" applyFont="1" applyFill="1" applyBorder="1" applyAlignment="1" applyProtection="1">
      <alignment vertical="center"/>
      <protection locked="0"/>
    </xf>
    <xf numFmtId="0" fontId="20" fillId="4" borderId="24" xfId="0" applyFont="1" applyFill="1" applyBorder="1" applyAlignment="1" applyProtection="1">
      <alignment vertical="center"/>
      <protection locked="0"/>
    </xf>
    <xf numFmtId="0" fontId="20" fillId="4" borderId="30" xfId="0" applyFont="1" applyFill="1" applyBorder="1" applyAlignment="1" applyProtection="1">
      <alignment vertical="center"/>
      <protection locked="0"/>
    </xf>
    <xf numFmtId="0" fontId="20" fillId="4" borderId="22" xfId="0" applyFont="1" applyFill="1" applyBorder="1" applyAlignment="1" applyProtection="1">
      <alignment vertical="center"/>
      <protection locked="0"/>
    </xf>
    <xf numFmtId="0" fontId="20" fillId="4" borderId="36" xfId="0" applyFont="1" applyFill="1" applyBorder="1" applyAlignment="1" applyProtection="1">
      <alignment vertical="center"/>
      <protection locked="0"/>
    </xf>
    <xf numFmtId="182" fontId="0" fillId="0" borderId="1" xfId="0" applyNumberFormat="1" applyBorder="1" applyAlignment="1">
      <alignment horizontal="center" vertical="center" shrinkToFit="1"/>
    </xf>
    <xf numFmtId="182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11" xfId="0" applyBorder="1" applyAlignment="1">
      <alignment horizontal="right" vertical="center" wrapText="1"/>
    </xf>
    <xf numFmtId="0" fontId="0" fillId="0" borderId="22" xfId="0" applyBorder="1" applyAlignment="1">
      <alignment horizontal="right" vertical="center" wrapText="1"/>
    </xf>
    <xf numFmtId="0" fontId="0" fillId="0" borderId="18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23" xfId="0" applyBorder="1" applyAlignment="1">
      <alignment horizontal="right" vertical="center" wrapText="1"/>
    </xf>
    <xf numFmtId="0" fontId="0" fillId="0" borderId="20" xfId="0" applyBorder="1" applyAlignment="1">
      <alignment horizontal="right" vertical="center" wrapText="1"/>
    </xf>
    <xf numFmtId="0" fontId="0" fillId="0" borderId="21" xfId="0" applyBorder="1" applyAlignment="1">
      <alignment horizontal="center" vertical="center" wrapText="1"/>
    </xf>
    <xf numFmtId="0" fontId="26" fillId="0" borderId="0" xfId="12" applyFont="1" applyAlignment="1">
      <alignment horizontal="center" vertical="center"/>
    </xf>
    <xf numFmtId="0" fontId="1" fillId="2" borderId="5" xfId="12" applyFill="1" applyBorder="1" applyAlignment="1">
      <alignment horizontal="left" vertical="center" indent="1"/>
    </xf>
    <xf numFmtId="0" fontId="1" fillId="2" borderId="2" xfId="12" applyFill="1" applyBorder="1" applyAlignment="1">
      <alignment horizontal="left" vertical="center" indent="1"/>
    </xf>
    <xf numFmtId="0" fontId="1" fillId="2" borderId="3" xfId="12" applyFill="1" applyBorder="1" applyAlignment="1">
      <alignment horizontal="left" vertical="center" indent="1"/>
    </xf>
    <xf numFmtId="0" fontId="27" fillId="2" borderId="5" xfId="12" applyFont="1" applyFill="1" applyBorder="1" applyAlignment="1" applyProtection="1">
      <alignment horizontal="center" vertical="center" wrapText="1"/>
      <protection locked="0"/>
    </xf>
    <xf numFmtId="0" fontId="27" fillId="2" borderId="2" xfId="12" applyFont="1" applyFill="1" applyBorder="1" applyAlignment="1" applyProtection="1">
      <alignment horizontal="center" vertical="center" wrapText="1"/>
      <protection locked="0"/>
    </xf>
    <xf numFmtId="0" fontId="27" fillId="2" borderId="3" xfId="12" applyFont="1" applyFill="1" applyBorder="1" applyAlignment="1" applyProtection="1">
      <alignment horizontal="center" vertical="center" wrapText="1"/>
      <protection locked="0"/>
    </xf>
    <xf numFmtId="0" fontId="1" fillId="2" borderId="1" xfId="12" applyFill="1" applyBorder="1" applyAlignment="1" applyProtection="1">
      <alignment horizontal="left" vertical="center"/>
      <protection locked="0"/>
    </xf>
    <xf numFmtId="0" fontId="1" fillId="6" borderId="1" xfId="11" applyFill="1" applyBorder="1" applyProtection="1">
      <alignment vertical="center"/>
      <protection locked="0"/>
    </xf>
    <xf numFmtId="0" fontId="25" fillId="0" borderId="5" xfId="12" applyFont="1" applyBorder="1" applyAlignment="1">
      <alignment horizontal="center" vertical="center"/>
    </xf>
    <xf numFmtId="0" fontId="25" fillId="0" borderId="2" xfId="12" applyFont="1" applyBorder="1" applyAlignment="1">
      <alignment horizontal="center" vertical="center"/>
    </xf>
    <xf numFmtId="0" fontId="25" fillId="0" borderId="3" xfId="12" applyFont="1" applyBorder="1" applyAlignment="1">
      <alignment horizontal="center" vertical="center"/>
    </xf>
    <xf numFmtId="0" fontId="1" fillId="0" borderId="1" xfId="12" applyBorder="1" applyAlignment="1">
      <alignment horizontal="left" vertical="center" wrapText="1" indent="1"/>
    </xf>
    <xf numFmtId="0" fontId="1" fillId="2" borderId="1" xfId="12" applyFill="1" applyBorder="1" applyAlignment="1">
      <alignment horizontal="left" vertical="center" indent="1"/>
    </xf>
    <xf numFmtId="0" fontId="1" fillId="0" borderId="1" xfId="12" applyBorder="1" applyAlignment="1">
      <alignment horizontal="left" vertical="center" indent="1"/>
    </xf>
    <xf numFmtId="0" fontId="23" fillId="0" borderId="1" xfId="12" applyFont="1" applyBorder="1" applyAlignment="1">
      <alignment horizontal="left" vertical="center" indent="1"/>
    </xf>
    <xf numFmtId="0" fontId="28" fillId="2" borderId="5" xfId="9" applyFill="1" applyBorder="1" applyAlignment="1">
      <alignment horizontal="left" vertical="center" indent="1"/>
    </xf>
    <xf numFmtId="0" fontId="28" fillId="2" borderId="2" xfId="9" applyFill="1" applyBorder="1" applyAlignment="1">
      <alignment horizontal="left" vertical="center" indent="1"/>
    </xf>
    <xf numFmtId="0" fontId="28" fillId="2" borderId="3" xfId="9" applyFill="1" applyBorder="1" applyAlignment="1">
      <alignment horizontal="left" vertical="center" indent="1"/>
    </xf>
    <xf numFmtId="0" fontId="27" fillId="2" borderId="1" xfId="9" applyFont="1" applyFill="1" applyBorder="1" applyAlignment="1" applyProtection="1">
      <alignment horizontal="center" vertical="center" wrapText="1"/>
      <protection locked="0"/>
    </xf>
    <xf numFmtId="0" fontId="25" fillId="0" borderId="5" xfId="9" applyFont="1" applyBorder="1" applyAlignment="1">
      <alignment horizontal="center" vertical="center"/>
    </xf>
    <xf numFmtId="0" fontId="25" fillId="0" borderId="2" xfId="9" applyFont="1" applyBorder="1" applyAlignment="1">
      <alignment horizontal="center" vertical="center"/>
    </xf>
    <xf numFmtId="0" fontId="25" fillId="0" borderId="3" xfId="9" applyFont="1" applyBorder="1" applyAlignment="1">
      <alignment horizontal="center" vertical="center"/>
    </xf>
    <xf numFmtId="0" fontId="23" fillId="0" borderId="1" xfId="9" applyFont="1" applyBorder="1" applyAlignment="1">
      <alignment horizontal="left" vertical="center" indent="1"/>
    </xf>
    <xf numFmtId="0" fontId="28" fillId="2" borderId="1" xfId="9" applyFill="1" applyBorder="1" applyAlignment="1">
      <alignment horizontal="left" vertical="center" indent="1"/>
    </xf>
    <xf numFmtId="0" fontId="30" fillId="0" borderId="5" xfId="9" applyFont="1" applyBorder="1" applyAlignment="1">
      <alignment horizontal="left" vertical="center"/>
    </xf>
    <xf numFmtId="0" fontId="28" fillId="0" borderId="2" xfId="9" applyBorder="1" applyAlignment="1">
      <alignment horizontal="left" vertical="center"/>
    </xf>
    <xf numFmtId="0" fontId="28" fillId="0" borderId="3" xfId="9" applyBorder="1" applyAlignment="1">
      <alignment horizontal="left" vertical="center"/>
    </xf>
    <xf numFmtId="0" fontId="28" fillId="7" borderId="1" xfId="9" applyFill="1" applyBorder="1" applyAlignment="1" applyProtection="1">
      <alignment horizontal="left" vertical="center" indent="1"/>
      <protection locked="0"/>
    </xf>
    <xf numFmtId="0" fontId="28" fillId="0" borderId="1" xfId="9" applyBorder="1" applyAlignment="1">
      <alignment horizontal="left" vertical="center" wrapText="1" indent="1"/>
    </xf>
    <xf numFmtId="0" fontId="28" fillId="0" borderId="1" xfId="9" applyBorder="1" applyAlignment="1">
      <alignment horizontal="left" vertical="center" indent="1"/>
    </xf>
    <xf numFmtId="0" fontId="28" fillId="2" borderId="5" xfId="9" applyFill="1" applyBorder="1" applyAlignment="1">
      <alignment horizontal="left" vertical="center" wrapText="1" indent="1"/>
    </xf>
    <xf numFmtId="0" fontId="28" fillId="2" borderId="2" xfId="9" applyFill="1" applyBorder="1" applyAlignment="1">
      <alignment horizontal="left" vertical="center" wrapText="1" indent="1"/>
    </xf>
    <xf numFmtId="0" fontId="28" fillId="2" borderId="3" xfId="9" applyFill="1" applyBorder="1" applyAlignment="1">
      <alignment horizontal="left" vertical="center" wrapText="1" indent="1"/>
    </xf>
    <xf numFmtId="0" fontId="3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2" borderId="5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49" fontId="8" fillId="2" borderId="5" xfId="0" applyNumberFormat="1" applyFont="1" applyFill="1" applyBorder="1" applyAlignment="1" applyProtection="1">
      <alignment horizontal="left" vertical="center" wrapText="1" shrinkToFit="1"/>
      <protection locked="0"/>
    </xf>
    <xf numFmtId="49" fontId="8" fillId="2" borderId="2" xfId="0" applyNumberFormat="1" applyFont="1" applyFill="1" applyBorder="1" applyAlignment="1" applyProtection="1">
      <alignment horizontal="left" vertical="center" wrapText="1" shrinkToFit="1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8" fillId="0" borderId="45" xfId="0" applyFont="1" applyBorder="1" applyAlignment="1" applyProtection="1">
      <alignment vertical="center" wrapText="1"/>
      <protection hidden="1"/>
    </xf>
    <xf numFmtId="0" fontId="8" fillId="0" borderId="46" xfId="0" applyFont="1" applyBorder="1" applyAlignment="1" applyProtection="1">
      <alignment vertical="center" wrapText="1"/>
      <protection hidden="1"/>
    </xf>
    <xf numFmtId="0" fontId="8" fillId="0" borderId="47" xfId="0" applyFont="1" applyBorder="1" applyAlignment="1" applyProtection="1">
      <alignment vertical="center" wrapText="1"/>
      <protection hidden="1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49" fontId="8" fillId="2" borderId="15" xfId="0" applyNumberFormat="1" applyFont="1" applyFill="1" applyBorder="1" applyAlignment="1" applyProtection="1">
      <alignment vertical="center"/>
      <protection locked="0"/>
    </xf>
    <xf numFmtId="49" fontId="8" fillId="2" borderId="43" xfId="0" applyNumberFormat="1" applyFont="1" applyFill="1" applyBorder="1" applyAlignment="1" applyProtection="1">
      <alignment vertical="center"/>
      <protection locked="0"/>
    </xf>
    <xf numFmtId="49" fontId="8" fillId="2" borderId="44" xfId="0" applyNumberFormat="1" applyFont="1" applyFill="1" applyBorder="1" applyAlignment="1" applyProtection="1">
      <alignment vertical="center"/>
      <protection locked="0"/>
    </xf>
    <xf numFmtId="0" fontId="8" fillId="0" borderId="52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54" xfId="0" applyFont="1" applyBorder="1" applyAlignment="1">
      <alignment horizontal="left" vertical="center" wrapText="1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8" fillId="2" borderId="55" xfId="0" applyFont="1" applyFill="1" applyBorder="1" applyAlignment="1" applyProtection="1">
      <alignment horizontal="left" vertical="center"/>
      <protection locked="0"/>
    </xf>
    <xf numFmtId="0" fontId="8" fillId="2" borderId="56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vertical="center" shrinkToFit="1"/>
      <protection locked="0"/>
    </xf>
    <xf numFmtId="0" fontId="8" fillId="2" borderId="2" xfId="0" applyFont="1" applyFill="1" applyBorder="1" applyAlignment="1" applyProtection="1">
      <alignment vertical="center" shrinkToFit="1"/>
      <protection locked="0"/>
    </xf>
    <xf numFmtId="0" fontId="8" fillId="2" borderId="6" xfId="0" applyFont="1" applyFill="1" applyBorder="1" applyAlignment="1" applyProtection="1">
      <alignment vertical="center" shrinkToFit="1"/>
      <protection locked="0"/>
    </xf>
    <xf numFmtId="0" fontId="8" fillId="0" borderId="30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2" borderId="5" xfId="0" applyFont="1" applyFill="1" applyBorder="1" applyAlignment="1" applyProtection="1">
      <alignment vertical="center" wrapText="1"/>
      <protection locked="0"/>
    </xf>
    <xf numFmtId="0" fontId="8" fillId="2" borderId="2" xfId="0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29" fillId="2" borderId="1" xfId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180" fontId="8" fillId="2" borderId="2" xfId="0" applyNumberFormat="1" applyFont="1" applyFill="1" applyBorder="1" applyAlignment="1" applyProtection="1">
      <alignment horizontal="left" vertical="center"/>
      <protection locked="0"/>
    </xf>
    <xf numFmtId="180" fontId="8" fillId="2" borderId="6" xfId="0" applyNumberFormat="1" applyFont="1" applyFill="1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31" fontId="8" fillId="6" borderId="5" xfId="0" applyNumberFormat="1" applyFont="1" applyFill="1" applyBorder="1" applyAlignment="1" applyProtection="1">
      <alignment horizontal="left" vertical="center"/>
      <protection locked="0"/>
    </xf>
    <xf numFmtId="31" fontId="8" fillId="6" borderId="2" xfId="0" applyNumberFormat="1" applyFont="1" applyFill="1" applyBorder="1" applyAlignment="1" applyProtection="1">
      <alignment horizontal="left" vertical="center"/>
      <protection locked="0"/>
    </xf>
    <xf numFmtId="31" fontId="8" fillId="6" borderId="6" xfId="0" applyNumberFormat="1" applyFont="1" applyFill="1" applyBorder="1" applyAlignment="1" applyProtection="1">
      <alignment horizontal="left" vertical="center"/>
      <protection locked="0"/>
    </xf>
    <xf numFmtId="180" fontId="8" fillId="0" borderId="5" xfId="0" applyNumberFormat="1" applyFont="1" applyBorder="1" applyAlignment="1" applyProtection="1">
      <alignment horizontal="center" vertical="center"/>
      <protection locked="0"/>
    </xf>
    <xf numFmtId="180" fontId="8" fillId="0" borderId="6" xfId="0" applyNumberFormat="1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left" vertical="center"/>
    </xf>
    <xf numFmtId="0" fontId="0" fillId="0" borderId="0" xfId="0"/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 applyProtection="1">
      <alignment horizontal="left" vertical="center" shrinkToFit="1"/>
      <protection locked="0"/>
    </xf>
    <xf numFmtId="0" fontId="15" fillId="0" borderId="1" xfId="5" applyFont="1" applyBorder="1" applyAlignment="1">
      <alignment horizontal="center" vertical="center"/>
    </xf>
    <xf numFmtId="179" fontId="16" fillId="0" borderId="1" xfId="1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81" fontId="0" fillId="5" borderId="2" xfId="0" applyNumberFormat="1" applyFill="1" applyBorder="1" applyAlignment="1">
      <alignment horizontal="center" vertical="center"/>
    </xf>
    <xf numFmtId="181" fontId="0" fillId="5" borderId="3" xfId="0" applyNumberFormat="1" applyFill="1" applyBorder="1" applyAlignment="1">
      <alignment horizontal="center" vertical="center"/>
    </xf>
    <xf numFmtId="0" fontId="23" fillId="0" borderId="1" xfId="12" applyFont="1" applyBorder="1" applyAlignment="1">
      <alignment horizontal="left" vertical="center"/>
    </xf>
    <xf numFmtId="0" fontId="1" fillId="5" borderId="1" xfId="12" applyFill="1" applyBorder="1" applyAlignment="1" applyProtection="1">
      <alignment horizontal="left" vertical="center"/>
      <protection locked="0"/>
    </xf>
    <xf numFmtId="0" fontId="0" fillId="0" borderId="50" xfId="0" applyBorder="1" applyAlignment="1">
      <alignment horizontal="left" vertical="center"/>
    </xf>
    <xf numFmtId="0" fontId="33" fillId="0" borderId="0" xfId="0" applyFont="1" applyAlignment="1">
      <alignment horizontal="right" vertical="center"/>
    </xf>
    <xf numFmtId="0" fontId="24" fillId="0" borderId="41" xfId="12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3" fillId="0" borderId="1" xfId="12" applyFont="1" applyBorder="1" applyAlignment="1">
      <alignment horizontal="left" vertical="center" wrapText="1"/>
    </xf>
    <xf numFmtId="0" fontId="1" fillId="5" borderId="1" xfId="12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/>
    </xf>
    <xf numFmtId="0" fontId="0" fillId="5" borderId="5" xfId="0" applyFill="1" applyBorder="1" applyAlignment="1" applyProtection="1">
      <alignment horizontal="left" vertical="center"/>
      <protection locked="0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5" borderId="3" xfId="0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181" fontId="0" fillId="5" borderId="5" xfId="0" applyNumberFormat="1" applyFill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right" vertical="center" wrapText="1"/>
    </xf>
    <xf numFmtId="0" fontId="2" fillId="0" borderId="26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37" fillId="0" borderId="0" xfId="5" applyFont="1" applyAlignment="1">
      <alignment horizontal="left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38" fontId="20" fillId="0" borderId="51" xfId="2" applyFont="1" applyBorder="1" applyAlignment="1">
      <alignment vertical="center"/>
    </xf>
    <xf numFmtId="38" fontId="20" fillId="0" borderId="24" xfId="2" applyFont="1" applyBorder="1" applyAlignment="1">
      <alignment vertical="center"/>
    </xf>
    <xf numFmtId="38" fontId="20" fillId="0" borderId="21" xfId="2" applyFont="1" applyBorder="1" applyAlignment="1">
      <alignment vertical="center"/>
    </xf>
    <xf numFmtId="0" fontId="19" fillId="3" borderId="28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4" fillId="0" borderId="0" xfId="5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17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20" fillId="4" borderId="10" xfId="0" applyFont="1" applyFill="1" applyBorder="1" applyAlignment="1" applyProtection="1">
      <alignment vertical="center"/>
      <protection locked="0"/>
    </xf>
    <xf numFmtId="0" fontId="20" fillId="4" borderId="17" xfId="0" applyFont="1" applyFill="1" applyBorder="1" applyAlignment="1" applyProtection="1">
      <alignment vertical="center"/>
      <protection locked="0"/>
    </xf>
    <xf numFmtId="38" fontId="20" fillId="0" borderId="11" xfId="2" applyFont="1" applyBorder="1" applyAlignment="1">
      <alignment vertical="center"/>
    </xf>
  </cellXfs>
  <cellStyles count="13">
    <cellStyle name="ハイパーリンク" xfId="1" builtinId="8"/>
    <cellStyle name="桁区切り" xfId="2" builtinId="6"/>
    <cellStyle name="通貨 2" xfId="3" xr:uid="{00000000-0005-0000-0000-000002000000}"/>
    <cellStyle name="通貨 3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  <cellStyle name="標準_Sheet1" xfId="10" xr:uid="{00000000-0005-0000-0000-00000A000000}"/>
    <cellStyle name="標準_利用料請求書（木曽用）" xfId="11" xr:uid="{00000000-0005-0000-0000-00000B000000}"/>
    <cellStyle name="標準_利用料請求書式（木曽用）" xfId="12" xr:uid="{00000000-0005-0000-0000-00000C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381000</xdr:colOff>
      <xdr:row>11</xdr:row>
      <xdr:rowOff>352425</xdr:rowOff>
    </xdr:from>
    <xdr:to>
      <xdr:col>29</xdr:col>
      <xdr:colOff>285750</xdr:colOff>
      <xdr:row>13</xdr:row>
      <xdr:rowOff>114301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458200" y="5924550"/>
          <a:ext cx="2647950" cy="71437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請求書を送付する際の宛名となります。</a:t>
          </a:r>
        </a:p>
      </xdr:txBody>
    </xdr:sp>
    <xdr:clientData/>
  </xdr:twoCellAnchor>
  <xdr:twoCellAnchor>
    <xdr:from>
      <xdr:col>25</xdr:col>
      <xdr:colOff>9525</xdr:colOff>
      <xdr:row>11</xdr:row>
      <xdr:rowOff>47625</xdr:rowOff>
    </xdr:from>
    <xdr:to>
      <xdr:col>25</xdr:col>
      <xdr:colOff>371475</xdr:colOff>
      <xdr:row>13</xdr:row>
      <xdr:rowOff>457200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086725" y="5619750"/>
          <a:ext cx="361950" cy="13620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447675</xdr:colOff>
      <xdr:row>8</xdr:row>
      <xdr:rowOff>390525</xdr:rowOff>
    </xdr:from>
    <xdr:to>
      <xdr:col>29</xdr:col>
      <xdr:colOff>352425</xdr:colOff>
      <xdr:row>10</xdr:row>
      <xdr:rowOff>152401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524875" y="4572000"/>
          <a:ext cx="2647950" cy="71437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請求書を郵送する際の宛名となります。</a:t>
          </a:r>
        </a:p>
      </xdr:txBody>
    </xdr:sp>
    <xdr:clientData/>
  </xdr:twoCellAnchor>
  <xdr:twoCellAnchor>
    <xdr:from>
      <xdr:col>25</xdr:col>
      <xdr:colOff>485775</xdr:colOff>
      <xdr:row>11</xdr:row>
      <xdr:rowOff>276226</xdr:rowOff>
    </xdr:from>
    <xdr:to>
      <xdr:col>29</xdr:col>
      <xdr:colOff>466725</xdr:colOff>
      <xdr:row>13</xdr:row>
      <xdr:rowOff>361951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562975" y="5886451"/>
          <a:ext cx="2724150" cy="10001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/>
            <a:t>所属機関での支払の場合、所属機関によっては、請求書の宛名について規定がある事もございます。ご不明な場合は、所属機関の経理担当者様にご確認下さい。</a:t>
          </a:r>
        </a:p>
      </xdr:txBody>
    </xdr:sp>
    <xdr:clientData/>
  </xdr:twoCellAnchor>
  <xdr:twoCellAnchor>
    <xdr:from>
      <xdr:col>25</xdr:col>
      <xdr:colOff>47625</xdr:colOff>
      <xdr:row>8</xdr:row>
      <xdr:rowOff>9525</xdr:rowOff>
    </xdr:from>
    <xdr:to>
      <xdr:col>25</xdr:col>
      <xdr:colOff>409575</xdr:colOff>
      <xdr:row>10</xdr:row>
      <xdr:rowOff>419100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124825" y="4191000"/>
          <a:ext cx="361950" cy="13620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25</xdr:col>
      <xdr:colOff>28575</xdr:colOff>
      <xdr:row>12</xdr:row>
      <xdr:rowOff>266700</xdr:rowOff>
    </xdr:from>
    <xdr:to>
      <xdr:col>25</xdr:col>
      <xdr:colOff>400050</xdr:colOff>
      <xdr:row>12</xdr:row>
      <xdr:rowOff>381000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8105775" y="6315075"/>
          <a:ext cx="371475" cy="1143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304800</xdr:colOff>
      <xdr:row>29</xdr:row>
      <xdr:rowOff>314325</xdr:rowOff>
    </xdr:from>
    <xdr:to>
      <xdr:col>20</xdr:col>
      <xdr:colOff>85725</xdr:colOff>
      <xdr:row>31</xdr:row>
      <xdr:rowOff>85726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019925" y="8658225"/>
          <a:ext cx="2524125" cy="457201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請求書を送付する際の宛名となります。</a:t>
          </a:r>
        </a:p>
      </xdr:txBody>
    </xdr:sp>
    <xdr:clientData/>
  </xdr:twoCellAnchor>
  <xdr:twoCellAnchor>
    <xdr:from>
      <xdr:col>16</xdr:col>
      <xdr:colOff>38100</xdr:colOff>
      <xdr:row>29</xdr:row>
      <xdr:rowOff>19050</xdr:rowOff>
    </xdr:from>
    <xdr:to>
      <xdr:col>16</xdr:col>
      <xdr:colOff>304800</xdr:colOff>
      <xdr:row>31</xdr:row>
      <xdr:rowOff>314325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753225" y="8362950"/>
          <a:ext cx="266700" cy="9810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438150</xdr:colOff>
      <xdr:row>32</xdr:row>
      <xdr:rowOff>133350</xdr:rowOff>
    </xdr:from>
    <xdr:to>
      <xdr:col>20</xdr:col>
      <xdr:colOff>419100</xdr:colOff>
      <xdr:row>37</xdr:row>
      <xdr:rowOff>28575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153275" y="9505950"/>
          <a:ext cx="2724150" cy="8953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/>
            <a:t>所属機関での支払の場合、所属機関によっては、請求書の宛名について規定がある事もございます。ご不明な場合は、所属機関の経理担当者様にご確認下さい。</a:t>
          </a:r>
        </a:p>
      </xdr:txBody>
    </xdr:sp>
    <xdr:clientData/>
  </xdr:twoCellAnchor>
  <xdr:twoCellAnchor>
    <xdr:from>
      <xdr:col>16</xdr:col>
      <xdr:colOff>47625</xdr:colOff>
      <xdr:row>33</xdr:row>
      <xdr:rowOff>152399</xdr:rowOff>
    </xdr:from>
    <xdr:to>
      <xdr:col>16</xdr:col>
      <xdr:colOff>419100</xdr:colOff>
      <xdr:row>34</xdr:row>
      <xdr:rowOff>57149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6762750" y="10267949"/>
          <a:ext cx="371475" cy="247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542924</xdr:colOff>
      <xdr:row>13</xdr:row>
      <xdr:rowOff>47625</xdr:rowOff>
    </xdr:from>
    <xdr:to>
      <xdr:col>0</xdr:col>
      <xdr:colOff>628649</xdr:colOff>
      <xdr:row>17</xdr:row>
      <xdr:rowOff>285750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42924" y="3248025"/>
          <a:ext cx="85725" cy="1457325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190500</xdr:colOff>
      <xdr:row>11</xdr:row>
      <xdr:rowOff>285750</xdr:rowOff>
    </xdr:from>
    <xdr:to>
      <xdr:col>16</xdr:col>
      <xdr:colOff>609600</xdr:colOff>
      <xdr:row>19</xdr:row>
      <xdr:rowOff>276225</xdr:rowOff>
    </xdr:to>
    <xdr:sp macro="" textlink="">
      <xdr:nvSpPr>
        <xdr:cNvPr id="7" name="左カーブ矢印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6905625" y="3000375"/>
          <a:ext cx="419100" cy="2457450"/>
        </a:xfrm>
        <a:prstGeom prst="curvedLeftArrow">
          <a:avLst>
            <a:gd name="adj1" fmla="val 25000"/>
            <a:gd name="adj2" fmla="val 52291"/>
            <a:gd name="adj3" fmla="val 25000"/>
          </a:avLst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485776</xdr:colOff>
      <xdr:row>9</xdr:row>
      <xdr:rowOff>209550</xdr:rowOff>
    </xdr:from>
    <xdr:to>
      <xdr:col>18</xdr:col>
      <xdr:colOff>619125</xdr:colOff>
      <xdr:row>12</xdr:row>
      <xdr:rowOff>28575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7200901" y="2438400"/>
          <a:ext cx="1504949" cy="6477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aseline="0"/>
            <a:t>経費区分</a:t>
          </a:r>
          <a:r>
            <a:rPr kumimoji="1" lang="en-US" altLang="ja-JP" sz="1100" baseline="0"/>
            <a:t>B</a:t>
          </a:r>
          <a:r>
            <a:rPr kumimoji="1" lang="ja-JP" altLang="en-US" sz="1100" baseline="0"/>
            <a:t>の場合は</a:t>
          </a:r>
          <a:endParaRPr kumimoji="1" lang="en-US" altLang="ja-JP" sz="1100" baseline="0"/>
        </a:p>
        <a:p>
          <a:pPr algn="ctr"/>
          <a:r>
            <a:rPr kumimoji="1" lang="ja-JP" altLang="en-US" sz="1100" baseline="0"/>
            <a:t>部署コードなどを</a:t>
          </a:r>
          <a:endParaRPr kumimoji="1" lang="en-US" altLang="ja-JP" sz="1100" baseline="0"/>
        </a:p>
        <a:p>
          <a:pPr algn="ctr"/>
          <a:r>
            <a:rPr kumimoji="1" lang="ja-JP" altLang="en-US" sz="1100" baseline="0"/>
            <a:t>ご記入ください。</a:t>
          </a:r>
        </a:p>
      </xdr:txBody>
    </xdr:sp>
    <xdr:clientData/>
  </xdr:twoCellAnchor>
  <xdr:twoCellAnchor>
    <xdr:from>
      <xdr:col>16</xdr:col>
      <xdr:colOff>238124</xdr:colOff>
      <xdr:row>13</xdr:row>
      <xdr:rowOff>114300</xdr:rowOff>
    </xdr:from>
    <xdr:to>
      <xdr:col>17</xdr:col>
      <xdr:colOff>323849</xdr:colOff>
      <xdr:row>29</xdr:row>
      <xdr:rowOff>114300</xdr:rowOff>
    </xdr:to>
    <xdr:sp macro="" textlink="">
      <xdr:nvSpPr>
        <xdr:cNvPr id="9" name="左カーブ矢印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953249" y="3314700"/>
          <a:ext cx="771525" cy="5143500"/>
        </a:xfrm>
        <a:prstGeom prst="curvedLeftArrow">
          <a:avLst>
            <a:gd name="adj1" fmla="val 7514"/>
            <a:gd name="adj2" fmla="val 36195"/>
            <a:gd name="adj3" fmla="val 15123"/>
          </a:avLst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17</xdr:col>
      <xdr:colOff>457201</xdr:colOff>
      <xdr:row>18</xdr:row>
      <xdr:rowOff>104775</xdr:rowOff>
    </xdr:from>
    <xdr:to>
      <xdr:col>19</xdr:col>
      <xdr:colOff>657225</xdr:colOff>
      <xdr:row>21</xdr:row>
      <xdr:rowOff>28575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7858126" y="4829175"/>
          <a:ext cx="1571624" cy="952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aseline="0"/>
            <a:t>経費区分</a:t>
          </a:r>
          <a:r>
            <a:rPr kumimoji="1" lang="en-US" altLang="ja-JP" sz="1100" baseline="0"/>
            <a:t>C</a:t>
          </a:r>
          <a:r>
            <a:rPr kumimoji="1" lang="ja-JP" altLang="en-US" sz="1100" baseline="0"/>
            <a:t>の場合は</a:t>
          </a:r>
          <a:endParaRPr kumimoji="1" lang="en-US" altLang="ja-JP" sz="1100" baseline="0"/>
        </a:p>
        <a:p>
          <a:pPr algn="ctr"/>
          <a:r>
            <a:rPr kumimoji="1" lang="ja-JP" altLang="en-US" sz="1100" baseline="0"/>
            <a:t>請求書宛名と送付先を</a:t>
          </a:r>
          <a:endParaRPr kumimoji="1" lang="en-US" altLang="ja-JP" sz="1100" baseline="0"/>
        </a:p>
        <a:p>
          <a:pPr algn="ctr"/>
          <a:r>
            <a:rPr kumimoji="1" lang="ja-JP" altLang="en-US" sz="1100" baseline="0"/>
            <a:t>ご記入ください。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three\Users\&#12487;&#12473;&#12463;&#12488;&#12483;&#12503;\&#65298;&#65300;&#24180;&#24230;\&#26408;&#26365;&#35251;&#28204;&#25152;\&#26408;&#26365;&#20445;&#20581;&#25152;%20&#23550;&#24540;\&#21033;&#29992;&#30003;&#36796;&#12415;&#65288;&#26408;&#26365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利用申込書《様式1-1》"/>
      <sheetName val="利用者名簿《様式1-2》"/>
      <sheetName val="利用料金計算書"/>
      <sheetName val="料金表計算用"/>
      <sheetName val="料金表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A17"/>
  <sheetViews>
    <sheetView view="pageBreakPreview" zoomScale="85" zoomScaleNormal="100" zoomScaleSheetLayoutView="85" workbookViewId="0">
      <selection activeCell="F20" sqref="F20"/>
    </sheetView>
  </sheetViews>
  <sheetFormatPr defaultColWidth="9" defaultRowHeight="13" x14ac:dyDescent="0.2"/>
  <cols>
    <col min="1" max="1" width="18.26953125" style="107" customWidth="1"/>
    <col min="2" max="18" width="3.90625" style="107" customWidth="1"/>
    <col min="19" max="25" width="3.08984375" style="107" customWidth="1"/>
    <col min="26" max="16384" width="9" style="107"/>
  </cols>
  <sheetData>
    <row r="1" spans="1:27" ht="34.5" customHeight="1" x14ac:dyDescent="0.2">
      <c r="A1" s="156" t="s">
        <v>155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</row>
    <row r="2" spans="1:27" ht="34.5" customHeight="1" x14ac:dyDescent="0.2"/>
    <row r="3" spans="1:27" ht="38.25" customHeight="1" x14ac:dyDescent="0.2">
      <c r="A3" s="109" t="s">
        <v>128</v>
      </c>
      <c r="B3" s="157" t="str">
        <f ca="1">IF(ISBLANK('請求先の情報《様式1-3》'!C6),"",INDIRECT("'請求先の情報《様式1-3》'!C6"))</f>
        <v/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9"/>
    </row>
    <row r="4" spans="1:27" ht="38.25" customHeight="1" x14ac:dyDescent="0.2">
      <c r="A4" s="109" t="s">
        <v>129</v>
      </c>
      <c r="B4" s="157" t="str">
        <f ca="1">IF(ISBLANK('請求先の情報《様式1-3》'!C5),"",INDIRECT("'請求先の情報《様式1-3》'!C5"))</f>
        <v/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9"/>
    </row>
    <row r="5" spans="1:27" ht="36.75" customHeight="1" x14ac:dyDescent="0.2">
      <c r="A5" s="119" t="s">
        <v>154</v>
      </c>
      <c r="B5" s="160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2"/>
    </row>
    <row r="6" spans="1:27" ht="36" customHeight="1" x14ac:dyDescent="0.2">
      <c r="A6" s="110" t="s">
        <v>130</v>
      </c>
      <c r="B6" s="129"/>
      <c r="C6" s="130"/>
      <c r="D6" s="130"/>
      <c r="E6" s="130"/>
      <c r="F6" s="130"/>
      <c r="G6" s="130"/>
      <c r="H6" s="130"/>
      <c r="I6" s="130"/>
      <c r="J6" s="130"/>
      <c r="K6" s="131"/>
      <c r="L6" s="163" t="s">
        <v>109</v>
      </c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</row>
    <row r="7" spans="1:27" ht="36" customHeight="1" x14ac:dyDescent="0.2">
      <c r="A7" s="110" t="s">
        <v>131</v>
      </c>
      <c r="B7" s="129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1"/>
      <c r="N7" s="163" t="s">
        <v>112</v>
      </c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</row>
    <row r="8" spans="1:27" ht="37.5" customHeight="1" x14ac:dyDescent="0.2">
      <c r="A8" s="111" t="s">
        <v>132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AA8" s="112"/>
    </row>
    <row r="9" spans="1:27" ht="33.75" customHeight="1" x14ac:dyDescent="0.2"/>
    <row r="10" spans="1:27" ht="33.75" customHeight="1" x14ac:dyDescent="0.2">
      <c r="A10" s="107" t="s">
        <v>133</v>
      </c>
    </row>
    <row r="11" spans="1:27" ht="29.25" customHeight="1" x14ac:dyDescent="0.2">
      <c r="A11" s="165" t="s">
        <v>134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7"/>
    </row>
    <row r="12" spans="1:27" ht="37.5" customHeight="1" x14ac:dyDescent="0.2">
      <c r="A12" s="168" t="s">
        <v>135</v>
      </c>
      <c r="B12" s="168"/>
      <c r="C12" s="168"/>
      <c r="D12" s="168"/>
      <c r="E12" s="168"/>
      <c r="F12" s="168"/>
      <c r="G12" s="168"/>
      <c r="H12" s="169" t="str">
        <f ca="1">IF(ISBLANK('請求先の情報《様式1-3》'!F30),"",INDIRECT("'請求先の情報《様式1-3》'!F30"))</f>
        <v/>
      </c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</row>
    <row r="13" spans="1:27" ht="37.5" customHeight="1" x14ac:dyDescent="0.2">
      <c r="A13" s="170" t="s">
        <v>136</v>
      </c>
      <c r="B13" s="170"/>
      <c r="C13" s="170"/>
      <c r="D13" s="170"/>
      <c r="E13" s="170"/>
      <c r="F13" s="170"/>
      <c r="G13" s="170"/>
      <c r="H13" s="169" t="str">
        <f ca="1">IF(ISBLANK('請求先の情報《様式1-3》'!F31),"",INDIRECT("'請求先の情報《様式1-3》'!F31"))</f>
        <v/>
      </c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</row>
    <row r="14" spans="1:27" ht="37.5" customHeight="1" x14ac:dyDescent="0.2">
      <c r="A14" s="170" t="s">
        <v>117</v>
      </c>
      <c r="B14" s="170"/>
      <c r="C14" s="170"/>
      <c r="D14" s="170"/>
      <c r="E14" s="170"/>
      <c r="F14" s="170"/>
      <c r="G14" s="170"/>
      <c r="H14" s="169" t="str">
        <f ca="1">IF(ISBLANK('請求先の情報《様式1-3》'!F32),"",INDIRECT("'請求先の情報《様式1-3》'!F32"))</f>
        <v/>
      </c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</row>
    <row r="15" spans="1:27" ht="26.25" customHeight="1" x14ac:dyDescent="0.2"/>
    <row r="16" spans="1:27" ht="37.5" customHeight="1" x14ac:dyDescent="0.2">
      <c r="A16" s="171" t="s">
        <v>118</v>
      </c>
      <c r="B16" s="171"/>
      <c r="C16" s="171"/>
      <c r="D16" s="171"/>
      <c r="E16" s="171"/>
      <c r="F16" s="171"/>
      <c r="G16" s="171"/>
      <c r="H16" s="169" t="str">
        <f ca="1">IF(ISBLANK('請求先の情報《様式1-3》'!F34),"",INDIRECT("'請求先の情報《様式1-3》'!F34"))</f>
        <v/>
      </c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AA16" s="112"/>
    </row>
    <row r="17" spans="1:1" x14ac:dyDescent="0.2">
      <c r="A17" s="117" t="s">
        <v>158</v>
      </c>
    </row>
  </sheetData>
  <mergeCells count="16">
    <mergeCell ref="A13:G13"/>
    <mergeCell ref="H13:Y13"/>
    <mergeCell ref="A14:G14"/>
    <mergeCell ref="H14:Y14"/>
    <mergeCell ref="A16:G16"/>
    <mergeCell ref="H16:Y16"/>
    <mergeCell ref="N7:Y7"/>
    <mergeCell ref="B8:Y8"/>
    <mergeCell ref="A11:Y11"/>
    <mergeCell ref="A12:G12"/>
    <mergeCell ref="H12:Y12"/>
    <mergeCell ref="A1:Y1"/>
    <mergeCell ref="B3:Y3"/>
    <mergeCell ref="B4:Y4"/>
    <mergeCell ref="B5:Y5"/>
    <mergeCell ref="L6:Y6"/>
  </mergeCells>
  <phoneticPr fontId="5"/>
  <dataValidations count="1">
    <dataValidation type="list" allowBlank="1" showInputMessage="1" showErrorMessage="1" sqref="B5" xr:uid="{00000000-0002-0000-0000-000000000000}">
      <formula1>"1. 運営費交付金,２．寄附金,３．受託研究費等,４．預り補助金,５．間接経費,6. 科学研究費等,7. 私費等"</formula1>
    </dataValidation>
  </dataValidations>
  <printOptions horizontalCentered="1"/>
  <pageMargins left="0.59055118110236227" right="0.51181102362204722" top="0.74803149606299213" bottom="0.74803149606299213" header="0.31496062992125984" footer="0.31496062992125984"/>
  <pageSetup paperSize="9" scale="88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Y16"/>
  <sheetViews>
    <sheetView view="pageBreakPreview" zoomScale="85" zoomScaleNormal="100" zoomScaleSheetLayoutView="85" workbookViewId="0">
      <selection activeCell="N20" sqref="N20"/>
    </sheetView>
  </sheetViews>
  <sheetFormatPr defaultColWidth="9" defaultRowHeight="13" x14ac:dyDescent="0.2"/>
  <cols>
    <col min="1" max="1" width="18.26953125" style="113" customWidth="1"/>
    <col min="2" max="18" width="3.90625" style="113" customWidth="1"/>
    <col min="19" max="25" width="3.08984375" style="113" customWidth="1"/>
    <col min="26" max="16384" width="9" style="113"/>
  </cols>
  <sheetData>
    <row r="1" spans="1:25" ht="34.5" customHeight="1" x14ac:dyDescent="0.2">
      <c r="A1" s="156" t="s">
        <v>156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</row>
    <row r="2" spans="1:25" ht="34.5" customHeight="1" x14ac:dyDescent="0.2"/>
    <row r="3" spans="1:25" ht="38.25" customHeight="1" x14ac:dyDescent="0.2">
      <c r="A3" s="114" t="s">
        <v>128</v>
      </c>
      <c r="B3" s="172" t="str">
        <f ca="1">IF(ISBLANK('請求先の情報《様式1-3》'!C6),"",INDIRECT("'請求先の情報《様式1-3》'!C6"))</f>
        <v/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4"/>
    </row>
    <row r="4" spans="1:25" ht="38.25" customHeight="1" x14ac:dyDescent="0.2">
      <c r="A4" s="114" t="s">
        <v>129</v>
      </c>
      <c r="B4" s="172" t="str">
        <f ca="1">IF(ISBLANK('請求先の情報《様式1-3》'!C5),"",INDIRECT("'請求先の情報《様式1-3》'!C5"))</f>
        <v/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4"/>
    </row>
    <row r="5" spans="1:25" ht="38.25" customHeight="1" x14ac:dyDescent="0.2">
      <c r="A5" s="127" t="s">
        <v>99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</row>
    <row r="6" spans="1:25" ht="33.75" customHeight="1" x14ac:dyDescent="0.2"/>
    <row r="7" spans="1:25" ht="33.75" customHeight="1" x14ac:dyDescent="0.2">
      <c r="A7" s="113" t="s">
        <v>137</v>
      </c>
    </row>
    <row r="8" spans="1:25" ht="29.25" customHeight="1" x14ac:dyDescent="0.2">
      <c r="A8" s="176" t="s">
        <v>138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8"/>
    </row>
    <row r="9" spans="1:25" ht="37.5" customHeight="1" x14ac:dyDescent="0.2">
      <c r="A9" s="185" t="s">
        <v>139</v>
      </c>
      <c r="B9" s="185"/>
      <c r="C9" s="185"/>
      <c r="D9" s="185"/>
      <c r="E9" s="185"/>
      <c r="F9" s="185"/>
      <c r="G9" s="185"/>
      <c r="H9" s="180" t="str">
        <f ca="1">IF(ISBLANK('請求先の情報《様式1-3》'!F30),"",INDIRECT("'請求先の情報《様式1-3》'!F30"))</f>
        <v/>
      </c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</row>
    <row r="10" spans="1:25" ht="37.5" customHeight="1" x14ac:dyDescent="0.2">
      <c r="A10" s="186" t="s">
        <v>140</v>
      </c>
      <c r="B10" s="186"/>
      <c r="C10" s="186"/>
      <c r="D10" s="186"/>
      <c r="E10" s="186"/>
      <c r="F10" s="186"/>
      <c r="G10" s="186"/>
      <c r="H10" s="187" t="str">
        <f ca="1">IF(ISBLANK('請求先の情報《様式1-3》'!F31),"",INDIRECT("'請求先の情報《様式1-3》'!F31"))</f>
        <v/>
      </c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9"/>
    </row>
    <row r="11" spans="1:25" ht="37.5" customHeight="1" x14ac:dyDescent="0.2">
      <c r="A11" s="186" t="s">
        <v>117</v>
      </c>
      <c r="B11" s="186"/>
      <c r="C11" s="186"/>
      <c r="D11" s="186"/>
      <c r="E11" s="186"/>
      <c r="F11" s="186"/>
      <c r="G11" s="186"/>
      <c r="H11" s="180" t="str">
        <f ca="1">IF(ISBLANK('請求先の情報《様式1-3》'!F32),"",INDIRECT("'請求先の情報《様式1-3》'!F32"))</f>
        <v/>
      </c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</row>
    <row r="12" spans="1:25" ht="34.5" customHeight="1" x14ac:dyDescent="0.2"/>
    <row r="13" spans="1:25" ht="37.5" customHeight="1" x14ac:dyDescent="0.2">
      <c r="A13" s="179" t="s">
        <v>118</v>
      </c>
      <c r="B13" s="179"/>
      <c r="C13" s="179"/>
      <c r="D13" s="179"/>
      <c r="E13" s="179"/>
      <c r="F13" s="179"/>
      <c r="G13" s="179"/>
      <c r="H13" s="180" t="str">
        <f ca="1">IF(ISBLANK('請求先の情報《様式1-3》'!F34),"",INDIRECT("'請求先の情報《様式1-3》'!F34"))</f>
        <v/>
      </c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</row>
    <row r="14" spans="1:25" ht="33.75" customHeight="1" x14ac:dyDescent="0.2"/>
    <row r="15" spans="1:25" ht="33.75" customHeight="1" x14ac:dyDescent="0.2">
      <c r="A15" s="181" t="s">
        <v>141</v>
      </c>
      <c r="B15" s="182"/>
      <c r="C15" s="182"/>
      <c r="D15" s="182"/>
      <c r="E15" s="182"/>
      <c r="F15" s="182"/>
      <c r="G15" s="183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</row>
    <row r="16" spans="1:25" x14ac:dyDescent="0.2">
      <c r="A16" s="118" t="s">
        <v>158</v>
      </c>
    </row>
  </sheetData>
  <mergeCells count="15">
    <mergeCell ref="A13:G13"/>
    <mergeCell ref="H13:Y13"/>
    <mergeCell ref="A15:G15"/>
    <mergeCell ref="H15:Y15"/>
    <mergeCell ref="A9:G9"/>
    <mergeCell ref="H9:Y9"/>
    <mergeCell ref="A10:G10"/>
    <mergeCell ref="H10:Y10"/>
    <mergeCell ref="A11:G11"/>
    <mergeCell ref="H11:Y11"/>
    <mergeCell ref="A1:Y1"/>
    <mergeCell ref="B3:Y3"/>
    <mergeCell ref="B4:Y4"/>
    <mergeCell ref="B5:Y5"/>
    <mergeCell ref="A8:Y8"/>
  </mergeCells>
  <phoneticPr fontId="5"/>
  <dataValidations count="1">
    <dataValidation type="list" allowBlank="1" showInputMessage="1" showErrorMessage="1" sqref="B5:Y5" xr:uid="{00000000-0002-0000-0100-000000000000}">
      <formula1>"1. 所属機関などでの支払,2. 私費"</formula1>
    </dataValidation>
  </dataValidations>
  <printOptions horizontalCentered="1"/>
  <pageMargins left="0.59055118110236227" right="0.51181102362204722" top="0.74803149606299213" bottom="0.74803149606299213" header="0.31496062992125984" footer="0.31496062992125984"/>
  <pageSetup paperSize="9" scale="88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0000"/>
  </sheetPr>
  <dimension ref="A1:J24"/>
  <sheetViews>
    <sheetView tabSelected="1" zoomScaleNormal="100" workbookViewId="0">
      <selection activeCell="B28" sqref="B28"/>
    </sheetView>
  </sheetViews>
  <sheetFormatPr defaultColWidth="12.90625" defaultRowHeight="13" x14ac:dyDescent="0.2"/>
  <cols>
    <col min="1" max="1" width="13.453125" style="1" customWidth="1"/>
    <col min="2" max="2" width="13.90625" style="1" customWidth="1"/>
    <col min="3" max="3" width="15.36328125" style="1" customWidth="1"/>
    <col min="4" max="4" width="13.36328125" style="1" customWidth="1"/>
    <col min="5" max="5" width="14.7265625" style="1" customWidth="1"/>
    <col min="6" max="6" width="14.36328125" style="1" customWidth="1"/>
    <col min="7" max="7" width="9.6328125" style="1" customWidth="1"/>
    <col min="8" max="8" width="19.90625" style="1" customWidth="1"/>
    <col min="9" max="9" width="17.36328125" style="13" customWidth="1"/>
    <col min="10" max="11" width="12.90625" style="1"/>
    <col min="12" max="13" width="6.36328125" style="1" customWidth="1"/>
    <col min="14" max="16384" width="12.90625" style="1"/>
  </cols>
  <sheetData>
    <row r="1" spans="1:10" ht="37.5" customHeight="1" thickBot="1" x14ac:dyDescent="0.25">
      <c r="A1" s="190" t="s">
        <v>120</v>
      </c>
      <c r="B1" s="190"/>
      <c r="C1" s="190"/>
      <c r="D1" s="190"/>
      <c r="E1" s="190"/>
      <c r="F1" s="190"/>
      <c r="G1" s="190"/>
      <c r="H1" s="190"/>
    </row>
    <row r="2" spans="1:10" ht="14.15" customHeight="1" x14ac:dyDescent="0.2">
      <c r="B2" s="191" t="s">
        <v>125</v>
      </c>
      <c r="C2" s="191"/>
      <c r="D2" s="191"/>
      <c r="E2" s="191"/>
      <c r="F2" s="193" t="s">
        <v>47</v>
      </c>
      <c r="G2" s="31" t="s">
        <v>48</v>
      </c>
      <c r="H2" s="32"/>
      <c r="J2"/>
    </row>
    <row r="3" spans="1:10" ht="14.15" customHeight="1" thickBot="1" x14ac:dyDescent="0.25">
      <c r="B3" s="193" t="s">
        <v>124</v>
      </c>
      <c r="C3" s="193"/>
      <c r="D3" s="193"/>
      <c r="E3" s="193"/>
      <c r="F3" s="194"/>
      <c r="G3" s="33" t="s">
        <v>50</v>
      </c>
      <c r="H3" s="34"/>
      <c r="I3" s="27"/>
    </row>
    <row r="4" spans="1:10" ht="9" customHeight="1" x14ac:dyDescent="0.2">
      <c r="B4" s="15"/>
      <c r="C4" s="15"/>
      <c r="D4" s="15"/>
      <c r="E4" s="15"/>
      <c r="F4" s="16"/>
      <c r="G4" s="14"/>
      <c r="H4" s="4"/>
      <c r="I4" s="27"/>
    </row>
    <row r="5" spans="1:10" s="13" customFormat="1" ht="12.75" customHeight="1" x14ac:dyDescent="0.2">
      <c r="A5" s="192" t="s">
        <v>127</v>
      </c>
      <c r="B5" s="192"/>
      <c r="C5" s="192"/>
      <c r="E5" s="26"/>
      <c r="I5" s="27"/>
    </row>
    <row r="6" spans="1:10" s="13" customFormat="1" ht="12.75" customHeight="1" x14ac:dyDescent="0.2">
      <c r="A6" s="13" t="s">
        <v>126</v>
      </c>
    </row>
    <row r="7" spans="1:10" ht="6.75" customHeight="1" x14ac:dyDescent="0.2"/>
    <row r="8" spans="1:10" ht="9.75" customHeight="1" thickBot="1" x14ac:dyDescent="0.25"/>
    <row r="9" spans="1:10" ht="21" customHeight="1" x14ac:dyDescent="0.2">
      <c r="A9" s="202" t="s">
        <v>24</v>
      </c>
      <c r="B9" s="21" t="s">
        <v>27</v>
      </c>
      <c r="C9" s="208"/>
      <c r="D9" s="209"/>
      <c r="E9" s="209"/>
      <c r="F9" s="210"/>
      <c r="G9" s="56" t="s">
        <v>92</v>
      </c>
      <c r="H9" s="55"/>
      <c r="I9" s="37"/>
    </row>
    <row r="10" spans="1:10" ht="20.25" customHeight="1" x14ac:dyDescent="0.2">
      <c r="A10" s="203"/>
      <c r="B10" s="22" t="s">
        <v>55</v>
      </c>
      <c r="C10" s="198"/>
      <c r="D10" s="199"/>
      <c r="E10" s="199"/>
      <c r="F10" s="199"/>
      <c r="G10" s="200"/>
      <c r="H10" s="201"/>
      <c r="I10" s="38"/>
    </row>
    <row r="11" spans="1:10" ht="21.75" customHeight="1" x14ac:dyDescent="0.2">
      <c r="A11" s="203"/>
      <c r="B11" s="22" t="s">
        <v>25</v>
      </c>
      <c r="C11" s="221"/>
      <c r="D11" s="222"/>
      <c r="E11" s="222"/>
      <c r="F11" s="222"/>
      <c r="G11" s="222"/>
      <c r="H11" s="223"/>
      <c r="I11" s="38"/>
    </row>
    <row r="12" spans="1:10" ht="20.25" customHeight="1" x14ac:dyDescent="0.2">
      <c r="A12" s="203"/>
      <c r="B12" s="22" t="s">
        <v>4</v>
      </c>
      <c r="C12" s="205"/>
      <c r="D12" s="206"/>
      <c r="E12" s="206"/>
      <c r="F12" s="206"/>
      <c r="G12" s="206"/>
      <c r="H12" s="207"/>
    </row>
    <row r="13" spans="1:10" ht="21.75" customHeight="1" x14ac:dyDescent="0.2">
      <c r="A13" s="204"/>
      <c r="B13" s="22" t="s">
        <v>11</v>
      </c>
      <c r="C13" s="233"/>
      <c r="D13" s="234"/>
      <c r="E13" s="234"/>
      <c r="F13" s="234"/>
      <c r="G13" s="234"/>
      <c r="H13" s="235"/>
    </row>
    <row r="14" spans="1:10" ht="21.75" customHeight="1" x14ac:dyDescent="0.2">
      <c r="A14" s="17" t="s">
        <v>36</v>
      </c>
      <c r="B14" s="132"/>
      <c r="C14" s="228" t="s">
        <v>33</v>
      </c>
      <c r="D14" s="228"/>
      <c r="E14" s="24" t="s">
        <v>26</v>
      </c>
      <c r="F14" s="11"/>
      <c r="G14" s="236"/>
      <c r="H14" s="237"/>
      <c r="I14" s="42">
        <f>IF(AND(LEN(C10)&gt;LEN(SUBSTITUTE(C10,"院理","")),H14="学内"),"理学系",H14)</f>
        <v>0</v>
      </c>
    </row>
    <row r="15" spans="1:10" s="2" customFormat="1" ht="36.75" customHeight="1" x14ac:dyDescent="0.2">
      <c r="A15" s="224" t="s">
        <v>146</v>
      </c>
      <c r="B15" s="225"/>
      <c r="C15" s="229"/>
      <c r="D15" s="230"/>
      <c r="E15" s="231"/>
      <c r="F15" s="231"/>
      <c r="G15" s="231"/>
      <c r="H15" s="232"/>
      <c r="I15" s="39"/>
    </row>
    <row r="16" spans="1:10" ht="22.5" customHeight="1" x14ac:dyDescent="0.2">
      <c r="A16" s="17" t="s">
        <v>37</v>
      </c>
      <c r="B16" s="18" t="s">
        <v>10</v>
      </c>
      <c r="C16" s="123"/>
      <c r="E16" s="124" t="s">
        <v>31</v>
      </c>
      <c r="F16" s="125"/>
      <c r="G16" s="247"/>
      <c r="H16" s="248"/>
      <c r="I16" s="40"/>
    </row>
    <row r="17" spans="1:9" ht="22.5" customHeight="1" x14ac:dyDescent="0.2">
      <c r="A17" s="17" t="s">
        <v>22</v>
      </c>
      <c r="B17" s="57"/>
      <c r="C17" s="12" t="s">
        <v>23</v>
      </c>
      <c r="D17" s="101" t="s">
        <v>90</v>
      </c>
      <c r="E17" s="100"/>
      <c r="F17" s="19" t="s">
        <v>52</v>
      </c>
      <c r="G17" s="126">
        <f>DATEDIF(C16,F16,"D")+1</f>
        <v>1</v>
      </c>
      <c r="H17" s="20" t="s">
        <v>32</v>
      </c>
    </row>
    <row r="18" spans="1:9" ht="36" x14ac:dyDescent="0.2">
      <c r="A18" s="238" t="s">
        <v>148</v>
      </c>
      <c r="B18" s="121" t="s">
        <v>149</v>
      </c>
      <c r="C18" s="133"/>
      <c r="D18" s="120" t="s">
        <v>147</v>
      </c>
      <c r="E18" s="134"/>
      <c r="F18" s="122" t="s">
        <v>152</v>
      </c>
      <c r="G18" s="240"/>
      <c r="H18" s="241"/>
      <c r="I18" s="40"/>
    </row>
    <row r="19" spans="1:9" ht="26.25" customHeight="1" x14ac:dyDescent="0.2">
      <c r="A19" s="239"/>
      <c r="B19" s="242" t="s">
        <v>150</v>
      </c>
      <c r="C19" s="243"/>
      <c r="D19" s="227"/>
      <c r="E19" s="244"/>
      <c r="F19" s="245"/>
      <c r="G19" s="245"/>
      <c r="H19" s="246"/>
      <c r="I19" s="40"/>
    </row>
    <row r="20" spans="1:9" s="2" customFormat="1" ht="30" customHeight="1" x14ac:dyDescent="0.2">
      <c r="A20" s="226" t="s">
        <v>151</v>
      </c>
      <c r="B20" s="227"/>
      <c r="C20" s="195"/>
      <c r="D20" s="196"/>
      <c r="E20" s="196"/>
      <c r="F20" s="196"/>
      <c r="G20" s="196"/>
      <c r="H20" s="197"/>
      <c r="I20" s="39"/>
    </row>
    <row r="21" spans="1:9" ht="23.25" customHeight="1" x14ac:dyDescent="0.2">
      <c r="A21" s="211" t="s">
        <v>153</v>
      </c>
      <c r="B21" s="212"/>
      <c r="C21" s="23" t="s">
        <v>21</v>
      </c>
      <c r="D21" s="215"/>
      <c r="E21" s="216"/>
      <c r="F21" s="216"/>
      <c r="G21" s="216"/>
      <c r="H21" s="217"/>
      <c r="I21" s="39"/>
    </row>
    <row r="22" spans="1:9" ht="22.5" customHeight="1" thickBot="1" x14ac:dyDescent="0.25">
      <c r="A22" s="213"/>
      <c r="B22" s="214"/>
      <c r="C22" s="25" t="s">
        <v>5</v>
      </c>
      <c r="D22" s="218"/>
      <c r="E22" s="219"/>
      <c r="F22" s="219"/>
      <c r="G22" s="219"/>
      <c r="H22" s="220"/>
    </row>
    <row r="23" spans="1:9" x14ac:dyDescent="0.2">
      <c r="A23" s="116" t="s">
        <v>158</v>
      </c>
    </row>
    <row r="24" spans="1:9" x14ac:dyDescent="0.2">
      <c r="I24" s="1"/>
    </row>
  </sheetData>
  <sheetProtection sheet="1" objects="1" scenarios="1"/>
  <mergeCells count="25">
    <mergeCell ref="A21:B22"/>
    <mergeCell ref="D21:H21"/>
    <mergeCell ref="D22:H22"/>
    <mergeCell ref="C11:H11"/>
    <mergeCell ref="A15:B15"/>
    <mergeCell ref="A20:B20"/>
    <mergeCell ref="C14:D14"/>
    <mergeCell ref="C15:H15"/>
    <mergeCell ref="C13:H13"/>
    <mergeCell ref="G14:H14"/>
    <mergeCell ref="A18:A19"/>
    <mergeCell ref="G18:H18"/>
    <mergeCell ref="B19:D19"/>
    <mergeCell ref="E19:H19"/>
    <mergeCell ref="G16:H16"/>
    <mergeCell ref="A1:H1"/>
    <mergeCell ref="B2:E2"/>
    <mergeCell ref="A5:C5"/>
    <mergeCell ref="F2:F3"/>
    <mergeCell ref="C20:H20"/>
    <mergeCell ref="C10:H10"/>
    <mergeCell ref="B3:E3"/>
    <mergeCell ref="A9:A13"/>
    <mergeCell ref="C12:H12"/>
    <mergeCell ref="C9:F9"/>
  </mergeCells>
  <phoneticPr fontId="5"/>
  <dataValidations xWindow="753" yWindow="497" count="11">
    <dataValidation type="list" errorStyle="warning" allowBlank="1" showInputMessage="1" showErrorMessage="1" promptTitle="利用目的" prompt="利用目的をリストより選択して下さい。" sqref="F14" xr:uid="{00000000-0002-0000-0200-000000000000}">
      <formula1>"観測,開発,研究,実習,セミナー,その他,リストより選択"</formula1>
    </dataValidation>
    <dataValidation errorStyle="information" allowBlank="1" sqref="I10" xr:uid="{00000000-0002-0000-0200-000001000000}"/>
    <dataValidation operator="greaterThan" allowBlank="1" showErrorMessage="1" errorTitle="無効なデータ入力です。" error="正しい日付を2008.11.1のように入力願います。" promptTitle="利用開始日を入力" prompt="2008.11.1のような形式で記入して下さい。（年は省略可能です）" sqref="E16 E19" xr:uid="{00000000-0002-0000-0200-000002000000}"/>
    <dataValidation operator="greaterThanOrEqual" allowBlank="1" showErrorMessage="1" errorTitle="無効なデータ入力です" error="正しい日付を2008.11.1のように入力願います。" promptTitle="利用終了日を入力" prompt="2008.11.1のような形式で記入して下さい。（年は省略可能です）" sqref="I18:I19 I16" xr:uid="{00000000-0002-0000-0200-000003000000}"/>
    <dataValidation allowBlank="1" promptTitle="利用区分" prompt="学内・学外を選択して下さい。" sqref="I14" xr:uid="{00000000-0002-0000-0200-000004000000}"/>
    <dataValidation type="list" allowBlank="1" sqref="H2" xr:uid="{00000000-0002-0000-0200-000005000000}">
      <formula1>"　,採択,不採択"</formula1>
    </dataValidation>
    <dataValidation type="list" allowBlank="1" showInputMessage="1" showErrorMessage="1" promptTitle="送迎希望" prompt="送迎希望の有り無しを選択してください" sqref="E17" xr:uid="{00000000-0002-0000-0200-000006000000}">
      <formula1>"有り,無し,リストより選択"</formula1>
    </dataValidation>
    <dataValidation type="date" operator="greaterThan" allowBlank="1" showInputMessage="1" showErrorMessage="1" errorTitle="無効なデータ入力です。" error="正しい日付を2011/4/1のように入力願います。" promptTitle="利用開始日を入力" prompt="2011/4/1のような形式で記入して下さい。（年は省略可能です）" sqref="C16" xr:uid="{00000000-0002-0000-0200-000007000000}">
      <formula1>39172</formula1>
    </dataValidation>
    <dataValidation type="date" operator="greaterThan" allowBlank="1" showInputMessage="1" showErrorMessage="1" errorTitle="無効なデータ入力です。" error="正しい日付を2011/4/1のように入力願います。" promptTitle="利用終了日を入力" prompt="離所する日を、2011/4/1のような形式で記入して下さい。（年は省略可能です）" sqref="F16:G16" xr:uid="{00000000-0002-0000-0200-000008000000}">
      <formula1>39172</formula1>
    </dataValidation>
    <dataValidation type="list" allowBlank="1" showInputMessage="1" showErrorMessage="1" sqref="C18" xr:uid="{00000000-0002-0000-0200-000009000000}">
      <formula1>"到着日の昼食,到着日の夕食,到着翌日の朝食,その他"</formula1>
    </dataValidation>
    <dataValidation type="list" allowBlank="1" showInputMessage="1" showErrorMessage="1" sqref="E18" xr:uid="{00000000-0002-0000-0200-00000A000000}">
      <formula1>"離所前日の夕食,離所日の朝食,離所日の昼食,その他"</formula1>
    </dataValidation>
  </dataValidations>
  <printOptions horizontalCentered="1" verticalCentered="1"/>
  <pageMargins left="0.78740157480314965" right="0.59055118110236227" top="0.31496062992125984" bottom="0.23622047244094491" header="0.19685039370078741" footer="0.19685039370078741"/>
  <pageSetup paperSize="9" orientation="landscape" blackAndWhite="1" horizontalDpi="300" verticalDpi="300" r:id="rId1"/>
  <headerFooter>
    <oddHeader>&amp;L《様式１-1》</oddHeader>
    <oddFooter>&amp;L※黄色の部分を記入して下さい。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theme="5" tint="-0.499984740745262"/>
  </sheetPr>
  <dimension ref="A1:P37"/>
  <sheetViews>
    <sheetView zoomScaleNormal="100" workbookViewId="0">
      <selection activeCell="N7" sqref="N7"/>
    </sheetView>
  </sheetViews>
  <sheetFormatPr defaultColWidth="13" defaultRowHeight="13" x14ac:dyDescent="0.2"/>
  <cols>
    <col min="1" max="1" width="3" customWidth="1"/>
    <col min="2" max="2" width="15.08984375" customWidth="1"/>
    <col min="3" max="4" width="3.90625" customWidth="1"/>
    <col min="5" max="5" width="9.453125" customWidth="1"/>
    <col min="6" max="7" width="6.6328125" customWidth="1"/>
    <col min="8" max="8" width="7.6328125" customWidth="1"/>
    <col min="9" max="9" width="3.90625" customWidth="1"/>
    <col min="10" max="11" width="8.36328125" customWidth="1"/>
    <col min="12" max="12" width="5.36328125" customWidth="1"/>
    <col min="13" max="13" width="8" customWidth="1"/>
    <col min="14" max="14" width="14.08984375" customWidth="1"/>
    <col min="15" max="15" width="12" customWidth="1"/>
    <col min="16" max="16" width="8.90625" customWidth="1"/>
    <col min="17" max="20" width="13.6328125" customWidth="1"/>
  </cols>
  <sheetData>
    <row r="1" spans="1:16" ht="37.5" customHeight="1" x14ac:dyDescent="0.2">
      <c r="A1" s="249" t="s">
        <v>122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</row>
    <row r="2" spans="1:16" ht="15" customHeight="1" x14ac:dyDescent="0.2">
      <c r="A2" s="250" t="s">
        <v>30</v>
      </c>
      <c r="B2" s="250"/>
      <c r="L2" s="260" t="s">
        <v>50</v>
      </c>
      <c r="M2" s="260"/>
    </row>
    <row r="3" spans="1:16" ht="17.149999999999999" customHeight="1" x14ac:dyDescent="0.2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261">
        <f>'利用申込書《様式1-1》'!$H$3</f>
        <v>0</v>
      </c>
      <c r="M3" s="261"/>
      <c r="N3" s="4"/>
      <c r="O3" s="9"/>
      <c r="P3" s="4"/>
    </row>
    <row r="4" spans="1:16" ht="14.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" customHeight="1" x14ac:dyDescent="0.2">
      <c r="A5" s="257"/>
      <c r="B5" s="257" t="s">
        <v>27</v>
      </c>
      <c r="C5" s="251" t="s">
        <v>55</v>
      </c>
      <c r="D5" s="252"/>
      <c r="E5" s="252"/>
      <c r="F5" s="252"/>
      <c r="G5" s="253"/>
      <c r="H5" s="265" t="s">
        <v>54</v>
      </c>
      <c r="I5" s="265" t="s">
        <v>28</v>
      </c>
      <c r="J5" s="269" t="s">
        <v>2</v>
      </c>
      <c r="K5" s="270"/>
      <c r="L5" s="271" t="s">
        <v>29</v>
      </c>
      <c r="M5" s="263" t="s">
        <v>46</v>
      </c>
      <c r="N5" s="267" t="s">
        <v>58</v>
      </c>
      <c r="O5" s="253" t="s">
        <v>35</v>
      </c>
      <c r="P5" s="3"/>
    </row>
    <row r="6" spans="1:16" ht="15" customHeight="1" x14ac:dyDescent="0.2">
      <c r="A6" s="258"/>
      <c r="B6" s="258"/>
      <c r="C6" s="254"/>
      <c r="D6" s="255"/>
      <c r="E6" s="255"/>
      <c r="F6" s="255"/>
      <c r="G6" s="256"/>
      <c r="H6" s="266"/>
      <c r="I6" s="266"/>
      <c r="J6" s="44" t="s">
        <v>44</v>
      </c>
      <c r="K6" s="44" t="s">
        <v>45</v>
      </c>
      <c r="L6" s="272"/>
      <c r="M6" s="264"/>
      <c r="N6" s="268"/>
      <c r="O6" s="256"/>
      <c r="P6" s="3"/>
    </row>
    <row r="7" spans="1:16" ht="15.75" customHeight="1" x14ac:dyDescent="0.2">
      <c r="A7" s="91">
        <v>1</v>
      </c>
      <c r="B7" s="135" t="str">
        <f ca="1">IF(ISBLANK('利用申込書《様式1-1》'!C9),"",INDIRECT("'利用申込書《様式1-1》'!C9"))</f>
        <v/>
      </c>
      <c r="C7" s="262" t="str">
        <f ca="1">IF(ISBLANK('利用申込書《様式1-1》'!C10),"",INDIRECT("'利用申込書《様式1-1》'!C10"))</f>
        <v/>
      </c>
      <c r="D7" s="262"/>
      <c r="E7" s="262"/>
      <c r="F7" s="262"/>
      <c r="G7" s="262"/>
      <c r="H7" s="136" t="str">
        <f ca="1">IF(ISBLANK('利用申込書《様式1-1》'!H9),"",INDIRECT("'利用申込書《様式1-1》'!H9"))</f>
        <v/>
      </c>
      <c r="I7" s="6"/>
      <c r="J7" s="147">
        <f>'利用申込書《様式1-1》'!C16</f>
        <v>0</v>
      </c>
      <c r="K7" s="147">
        <f>'利用申込書《様式1-1》'!F16</f>
        <v>0</v>
      </c>
      <c r="L7" s="29">
        <f>DATEDIF(J7,K7,"D")</f>
        <v>0</v>
      </c>
      <c r="M7" s="30" t="s">
        <v>175</v>
      </c>
      <c r="N7" s="10" t="str">
        <f ca="1">B7</f>
        <v/>
      </c>
      <c r="O7" s="98">
        <f>'利用申込書《様式1-1》'!$I$14</f>
        <v>0</v>
      </c>
      <c r="P7" s="5"/>
    </row>
    <row r="8" spans="1:16" ht="15.75" customHeight="1" x14ac:dyDescent="0.2">
      <c r="A8" s="91">
        <v>2</v>
      </c>
      <c r="B8" s="45"/>
      <c r="C8" s="259" t="str">
        <f>IF(B8="","",C$7)</f>
        <v/>
      </c>
      <c r="D8" s="259"/>
      <c r="E8" s="259"/>
      <c r="F8" s="259"/>
      <c r="G8" s="259"/>
      <c r="H8" s="6"/>
      <c r="I8" s="6"/>
      <c r="J8" s="148"/>
      <c r="K8" s="148"/>
      <c r="L8" s="29">
        <f t="shared" ref="L8:L36" si="0">DATEDIF(J8,K8,"D")</f>
        <v>0</v>
      </c>
      <c r="M8" s="30" t="s">
        <v>175</v>
      </c>
      <c r="N8" s="10">
        <f t="shared" ref="N8:N36" si="1">B8</f>
        <v>0</v>
      </c>
      <c r="O8" s="98">
        <f>'利用申込書《様式1-1》'!$I$14</f>
        <v>0</v>
      </c>
      <c r="P8" s="5"/>
    </row>
    <row r="9" spans="1:16" ht="15.75" customHeight="1" x14ac:dyDescent="0.2">
      <c r="A9" s="91">
        <v>3</v>
      </c>
      <c r="B9" s="45"/>
      <c r="C9" s="259" t="str">
        <f>IF(B9="","",C$7)</f>
        <v/>
      </c>
      <c r="D9" s="259"/>
      <c r="E9" s="259"/>
      <c r="F9" s="259"/>
      <c r="G9" s="259"/>
      <c r="H9" s="6"/>
      <c r="I9" s="6"/>
      <c r="J9" s="148"/>
      <c r="K9" s="148"/>
      <c r="L9" s="29">
        <f t="shared" si="0"/>
        <v>0</v>
      </c>
      <c r="M9" s="30" t="s">
        <v>175</v>
      </c>
      <c r="N9" s="10">
        <f t="shared" si="1"/>
        <v>0</v>
      </c>
      <c r="O9" s="98">
        <f>'利用申込書《様式1-1》'!$I$14</f>
        <v>0</v>
      </c>
      <c r="P9" s="5"/>
    </row>
    <row r="10" spans="1:16" ht="15.75" customHeight="1" x14ac:dyDescent="0.2">
      <c r="A10" s="91">
        <v>4</v>
      </c>
      <c r="B10" s="45"/>
      <c r="C10" s="259" t="str">
        <f>IF(B10="","",C$7)</f>
        <v/>
      </c>
      <c r="D10" s="259"/>
      <c r="E10" s="259"/>
      <c r="F10" s="259"/>
      <c r="G10" s="259"/>
      <c r="H10" s="6"/>
      <c r="I10" s="6"/>
      <c r="J10" s="148"/>
      <c r="K10" s="148"/>
      <c r="L10" s="29">
        <f t="shared" si="0"/>
        <v>0</v>
      </c>
      <c r="M10" s="30" t="s">
        <v>175</v>
      </c>
      <c r="N10" s="10">
        <f t="shared" si="1"/>
        <v>0</v>
      </c>
      <c r="O10" s="98">
        <f>'利用申込書《様式1-1》'!$I$14</f>
        <v>0</v>
      </c>
      <c r="P10" s="5"/>
    </row>
    <row r="11" spans="1:16" ht="15.75" customHeight="1" x14ac:dyDescent="0.2">
      <c r="A11" s="91">
        <v>5</v>
      </c>
      <c r="B11" s="45"/>
      <c r="C11" s="259" t="str">
        <f t="shared" ref="C11:C36" si="2">IF(B11="","",C$7)</f>
        <v/>
      </c>
      <c r="D11" s="259"/>
      <c r="E11" s="259"/>
      <c r="F11" s="259"/>
      <c r="G11" s="259"/>
      <c r="H11" s="6"/>
      <c r="I11" s="6"/>
      <c r="J11" s="148"/>
      <c r="K11" s="148"/>
      <c r="L11" s="29">
        <f t="shared" si="0"/>
        <v>0</v>
      </c>
      <c r="M11" s="30" t="s">
        <v>175</v>
      </c>
      <c r="N11" s="10">
        <f t="shared" si="1"/>
        <v>0</v>
      </c>
      <c r="O11" s="98">
        <f>'利用申込書《様式1-1》'!$I$14</f>
        <v>0</v>
      </c>
      <c r="P11" s="5"/>
    </row>
    <row r="12" spans="1:16" ht="15.75" customHeight="1" x14ac:dyDescent="0.2">
      <c r="A12" s="91">
        <v>6</v>
      </c>
      <c r="B12" s="45"/>
      <c r="C12" s="259" t="str">
        <f t="shared" si="2"/>
        <v/>
      </c>
      <c r="D12" s="259"/>
      <c r="E12" s="259"/>
      <c r="F12" s="259"/>
      <c r="G12" s="259"/>
      <c r="H12" s="6"/>
      <c r="I12" s="6"/>
      <c r="J12" s="148"/>
      <c r="K12" s="148"/>
      <c r="L12" s="29">
        <f t="shared" si="0"/>
        <v>0</v>
      </c>
      <c r="M12" s="30" t="s">
        <v>175</v>
      </c>
      <c r="N12" s="10">
        <f t="shared" si="1"/>
        <v>0</v>
      </c>
      <c r="O12" s="98">
        <f>'利用申込書《様式1-1》'!$I$14</f>
        <v>0</v>
      </c>
      <c r="P12" s="5"/>
    </row>
    <row r="13" spans="1:16" ht="15.75" customHeight="1" x14ac:dyDescent="0.2">
      <c r="A13" s="91">
        <v>7</v>
      </c>
      <c r="B13" s="45"/>
      <c r="C13" s="259" t="str">
        <f t="shared" si="2"/>
        <v/>
      </c>
      <c r="D13" s="259"/>
      <c r="E13" s="259"/>
      <c r="F13" s="259"/>
      <c r="G13" s="259"/>
      <c r="H13" s="6"/>
      <c r="I13" s="6"/>
      <c r="J13" s="148"/>
      <c r="K13" s="148"/>
      <c r="L13" s="29">
        <f t="shared" si="0"/>
        <v>0</v>
      </c>
      <c r="M13" s="30" t="s">
        <v>175</v>
      </c>
      <c r="N13" s="10">
        <f t="shared" si="1"/>
        <v>0</v>
      </c>
      <c r="O13" s="98">
        <f>'利用申込書《様式1-1》'!$I$14</f>
        <v>0</v>
      </c>
      <c r="P13" s="5"/>
    </row>
    <row r="14" spans="1:16" ht="15.75" customHeight="1" x14ac:dyDescent="0.2">
      <c r="A14" s="91">
        <v>8</v>
      </c>
      <c r="B14" s="45"/>
      <c r="C14" s="259" t="str">
        <f t="shared" si="2"/>
        <v/>
      </c>
      <c r="D14" s="259"/>
      <c r="E14" s="259"/>
      <c r="F14" s="259"/>
      <c r="G14" s="259"/>
      <c r="H14" s="6"/>
      <c r="I14" s="6"/>
      <c r="J14" s="148"/>
      <c r="K14" s="148"/>
      <c r="L14" s="29">
        <f t="shared" si="0"/>
        <v>0</v>
      </c>
      <c r="M14" s="30" t="s">
        <v>175</v>
      </c>
      <c r="N14" s="10">
        <f t="shared" si="1"/>
        <v>0</v>
      </c>
      <c r="O14" s="98">
        <f>'利用申込書《様式1-1》'!$I$14</f>
        <v>0</v>
      </c>
      <c r="P14" s="5"/>
    </row>
    <row r="15" spans="1:16" ht="15.75" customHeight="1" x14ac:dyDescent="0.2">
      <c r="A15" s="91">
        <v>9</v>
      </c>
      <c r="B15" s="45"/>
      <c r="C15" s="259" t="str">
        <f t="shared" si="2"/>
        <v/>
      </c>
      <c r="D15" s="259"/>
      <c r="E15" s="259"/>
      <c r="F15" s="259"/>
      <c r="G15" s="259"/>
      <c r="H15" s="6"/>
      <c r="I15" s="6"/>
      <c r="J15" s="148"/>
      <c r="K15" s="148"/>
      <c r="L15" s="29">
        <f t="shared" si="0"/>
        <v>0</v>
      </c>
      <c r="M15" s="30" t="s">
        <v>175</v>
      </c>
      <c r="N15" s="10">
        <f t="shared" si="1"/>
        <v>0</v>
      </c>
      <c r="O15" s="98">
        <f>'利用申込書《様式1-1》'!$I$14</f>
        <v>0</v>
      </c>
      <c r="P15" s="5"/>
    </row>
    <row r="16" spans="1:16" ht="15.75" customHeight="1" x14ac:dyDescent="0.2">
      <c r="A16" s="91">
        <v>10</v>
      </c>
      <c r="B16" s="45"/>
      <c r="C16" s="259" t="str">
        <f t="shared" si="2"/>
        <v/>
      </c>
      <c r="D16" s="259"/>
      <c r="E16" s="259"/>
      <c r="F16" s="259"/>
      <c r="G16" s="259"/>
      <c r="H16" s="6"/>
      <c r="I16" s="6"/>
      <c r="J16" s="148"/>
      <c r="K16" s="148"/>
      <c r="L16" s="29">
        <f t="shared" si="0"/>
        <v>0</v>
      </c>
      <c r="M16" s="30" t="s">
        <v>175</v>
      </c>
      <c r="N16" s="10">
        <f t="shared" si="1"/>
        <v>0</v>
      </c>
      <c r="O16" s="98">
        <f>'利用申込書《様式1-1》'!$I$14</f>
        <v>0</v>
      </c>
      <c r="P16" s="5"/>
    </row>
    <row r="17" spans="1:16" ht="15.75" customHeight="1" x14ac:dyDescent="0.2">
      <c r="A17" s="91">
        <v>11</v>
      </c>
      <c r="B17" s="45"/>
      <c r="C17" s="259" t="str">
        <f t="shared" si="2"/>
        <v/>
      </c>
      <c r="D17" s="259"/>
      <c r="E17" s="259"/>
      <c r="F17" s="259"/>
      <c r="G17" s="259"/>
      <c r="H17" s="6"/>
      <c r="I17" s="6"/>
      <c r="J17" s="148"/>
      <c r="K17" s="148"/>
      <c r="L17" s="29">
        <f t="shared" si="0"/>
        <v>0</v>
      </c>
      <c r="M17" s="30" t="s">
        <v>175</v>
      </c>
      <c r="N17" s="10">
        <f t="shared" si="1"/>
        <v>0</v>
      </c>
      <c r="O17" s="98">
        <f>'利用申込書《様式1-1》'!$I$14</f>
        <v>0</v>
      </c>
      <c r="P17" s="5"/>
    </row>
    <row r="18" spans="1:16" ht="15.75" customHeight="1" x14ac:dyDescent="0.2">
      <c r="A18" s="91">
        <v>12</v>
      </c>
      <c r="B18" s="45"/>
      <c r="C18" s="259" t="str">
        <f t="shared" si="2"/>
        <v/>
      </c>
      <c r="D18" s="259"/>
      <c r="E18" s="259"/>
      <c r="F18" s="259"/>
      <c r="G18" s="259"/>
      <c r="H18" s="6"/>
      <c r="I18" s="6"/>
      <c r="J18" s="148"/>
      <c r="K18" s="148"/>
      <c r="L18" s="29">
        <f t="shared" si="0"/>
        <v>0</v>
      </c>
      <c r="M18" s="30" t="s">
        <v>175</v>
      </c>
      <c r="N18" s="10">
        <f t="shared" si="1"/>
        <v>0</v>
      </c>
      <c r="O18" s="98">
        <f>'利用申込書《様式1-1》'!$I$14</f>
        <v>0</v>
      </c>
      <c r="P18" s="5"/>
    </row>
    <row r="19" spans="1:16" ht="15.75" customHeight="1" x14ac:dyDescent="0.2">
      <c r="A19" s="91">
        <v>13</v>
      </c>
      <c r="B19" s="45"/>
      <c r="C19" s="259" t="str">
        <f t="shared" si="2"/>
        <v/>
      </c>
      <c r="D19" s="259"/>
      <c r="E19" s="259"/>
      <c r="F19" s="259"/>
      <c r="G19" s="259"/>
      <c r="H19" s="6"/>
      <c r="I19" s="6"/>
      <c r="J19" s="148"/>
      <c r="K19" s="148"/>
      <c r="L19" s="29">
        <f t="shared" si="0"/>
        <v>0</v>
      </c>
      <c r="M19" s="30" t="s">
        <v>175</v>
      </c>
      <c r="N19" s="10">
        <f t="shared" si="1"/>
        <v>0</v>
      </c>
      <c r="O19" s="98">
        <f>'利用申込書《様式1-1》'!$I$14</f>
        <v>0</v>
      </c>
      <c r="P19" s="5"/>
    </row>
    <row r="20" spans="1:16" ht="15.75" customHeight="1" x14ac:dyDescent="0.2">
      <c r="A20" s="91">
        <v>14</v>
      </c>
      <c r="B20" s="45"/>
      <c r="C20" s="259" t="str">
        <f t="shared" si="2"/>
        <v/>
      </c>
      <c r="D20" s="259"/>
      <c r="E20" s="259"/>
      <c r="F20" s="259"/>
      <c r="G20" s="259"/>
      <c r="H20" s="6"/>
      <c r="I20" s="6"/>
      <c r="J20" s="148"/>
      <c r="K20" s="148"/>
      <c r="L20" s="29">
        <f t="shared" si="0"/>
        <v>0</v>
      </c>
      <c r="M20" s="30" t="s">
        <v>175</v>
      </c>
      <c r="N20" s="10">
        <f t="shared" si="1"/>
        <v>0</v>
      </c>
      <c r="O20" s="98">
        <f>'利用申込書《様式1-1》'!$I$14</f>
        <v>0</v>
      </c>
      <c r="P20" s="5"/>
    </row>
    <row r="21" spans="1:16" ht="15.75" customHeight="1" x14ac:dyDescent="0.2">
      <c r="A21" s="91">
        <v>15</v>
      </c>
      <c r="B21" s="45"/>
      <c r="C21" s="259" t="str">
        <f t="shared" si="2"/>
        <v/>
      </c>
      <c r="D21" s="259"/>
      <c r="E21" s="259"/>
      <c r="F21" s="259"/>
      <c r="G21" s="259"/>
      <c r="H21" s="6"/>
      <c r="I21" s="6"/>
      <c r="J21" s="148"/>
      <c r="K21" s="148"/>
      <c r="L21" s="29">
        <f t="shared" si="0"/>
        <v>0</v>
      </c>
      <c r="M21" s="30" t="s">
        <v>175</v>
      </c>
      <c r="N21" s="10">
        <f t="shared" si="1"/>
        <v>0</v>
      </c>
      <c r="O21" s="98">
        <f>'利用申込書《様式1-1》'!$I$14</f>
        <v>0</v>
      </c>
      <c r="P21" s="5"/>
    </row>
    <row r="22" spans="1:16" ht="15.75" customHeight="1" x14ac:dyDescent="0.2">
      <c r="A22" s="91">
        <v>16</v>
      </c>
      <c r="B22" s="45"/>
      <c r="C22" s="259" t="str">
        <f t="shared" si="2"/>
        <v/>
      </c>
      <c r="D22" s="259"/>
      <c r="E22" s="259"/>
      <c r="F22" s="259"/>
      <c r="G22" s="259"/>
      <c r="H22" s="6"/>
      <c r="I22" s="6"/>
      <c r="J22" s="148"/>
      <c r="K22" s="148"/>
      <c r="L22" s="29">
        <f t="shared" si="0"/>
        <v>0</v>
      </c>
      <c r="M22" s="30" t="s">
        <v>175</v>
      </c>
      <c r="N22" s="10">
        <f t="shared" si="1"/>
        <v>0</v>
      </c>
      <c r="O22" s="98">
        <f>'利用申込書《様式1-1》'!$I$14</f>
        <v>0</v>
      </c>
      <c r="P22" s="5"/>
    </row>
    <row r="23" spans="1:16" ht="15.75" customHeight="1" x14ac:dyDescent="0.2">
      <c r="A23" s="91">
        <v>17</v>
      </c>
      <c r="B23" s="45"/>
      <c r="C23" s="259" t="str">
        <f t="shared" si="2"/>
        <v/>
      </c>
      <c r="D23" s="259"/>
      <c r="E23" s="259"/>
      <c r="F23" s="259"/>
      <c r="G23" s="259"/>
      <c r="H23" s="6"/>
      <c r="I23" s="6"/>
      <c r="J23" s="148"/>
      <c r="K23" s="148"/>
      <c r="L23" s="29">
        <f t="shared" si="0"/>
        <v>0</v>
      </c>
      <c r="M23" s="30" t="s">
        <v>175</v>
      </c>
      <c r="N23" s="10">
        <f t="shared" si="1"/>
        <v>0</v>
      </c>
      <c r="O23" s="98">
        <f>'利用申込書《様式1-1》'!$I$14</f>
        <v>0</v>
      </c>
      <c r="P23" s="5"/>
    </row>
    <row r="24" spans="1:16" ht="15.75" customHeight="1" x14ac:dyDescent="0.2">
      <c r="A24" s="91">
        <v>18</v>
      </c>
      <c r="B24" s="45"/>
      <c r="C24" s="259" t="str">
        <f t="shared" si="2"/>
        <v/>
      </c>
      <c r="D24" s="259"/>
      <c r="E24" s="259"/>
      <c r="F24" s="259"/>
      <c r="G24" s="259"/>
      <c r="H24" s="6"/>
      <c r="I24" s="6"/>
      <c r="J24" s="148"/>
      <c r="K24" s="148"/>
      <c r="L24" s="29">
        <f t="shared" si="0"/>
        <v>0</v>
      </c>
      <c r="M24" s="30" t="s">
        <v>175</v>
      </c>
      <c r="N24" s="10">
        <f t="shared" si="1"/>
        <v>0</v>
      </c>
      <c r="O24" s="98">
        <f>'利用申込書《様式1-1》'!$I$14</f>
        <v>0</v>
      </c>
      <c r="P24" s="5"/>
    </row>
    <row r="25" spans="1:16" ht="15.75" customHeight="1" x14ac:dyDescent="0.2">
      <c r="A25" s="91">
        <v>19</v>
      </c>
      <c r="B25" s="45"/>
      <c r="C25" s="259" t="str">
        <f t="shared" si="2"/>
        <v/>
      </c>
      <c r="D25" s="259"/>
      <c r="E25" s="259"/>
      <c r="F25" s="259"/>
      <c r="G25" s="259"/>
      <c r="H25" s="6"/>
      <c r="I25" s="6"/>
      <c r="J25" s="148"/>
      <c r="K25" s="148"/>
      <c r="L25" s="29">
        <f t="shared" si="0"/>
        <v>0</v>
      </c>
      <c r="M25" s="30" t="s">
        <v>175</v>
      </c>
      <c r="N25" s="10">
        <f t="shared" si="1"/>
        <v>0</v>
      </c>
      <c r="O25" s="98">
        <f>'利用申込書《様式1-1》'!$I$14</f>
        <v>0</v>
      </c>
      <c r="P25" s="5"/>
    </row>
    <row r="26" spans="1:16" ht="15.75" customHeight="1" x14ac:dyDescent="0.2">
      <c r="A26" s="91">
        <v>20</v>
      </c>
      <c r="B26" s="45"/>
      <c r="C26" s="259" t="str">
        <f t="shared" si="2"/>
        <v/>
      </c>
      <c r="D26" s="259"/>
      <c r="E26" s="259"/>
      <c r="F26" s="259"/>
      <c r="G26" s="259"/>
      <c r="H26" s="6"/>
      <c r="I26" s="6"/>
      <c r="J26" s="148"/>
      <c r="K26" s="148"/>
      <c r="L26" s="29">
        <f t="shared" si="0"/>
        <v>0</v>
      </c>
      <c r="M26" s="30" t="s">
        <v>175</v>
      </c>
      <c r="N26" s="10">
        <f t="shared" si="1"/>
        <v>0</v>
      </c>
      <c r="O26" s="98">
        <f>'利用申込書《様式1-1》'!$I$14</f>
        <v>0</v>
      </c>
      <c r="P26" s="5"/>
    </row>
    <row r="27" spans="1:16" ht="15.75" customHeight="1" x14ac:dyDescent="0.2">
      <c r="A27" s="91">
        <v>21</v>
      </c>
      <c r="B27" s="45"/>
      <c r="C27" s="259" t="str">
        <f t="shared" si="2"/>
        <v/>
      </c>
      <c r="D27" s="259"/>
      <c r="E27" s="259"/>
      <c r="F27" s="259"/>
      <c r="G27" s="259"/>
      <c r="H27" s="6"/>
      <c r="I27" s="6"/>
      <c r="J27" s="148"/>
      <c r="K27" s="148"/>
      <c r="L27" s="29">
        <f t="shared" si="0"/>
        <v>0</v>
      </c>
      <c r="M27" s="30" t="s">
        <v>175</v>
      </c>
      <c r="N27" s="10">
        <f t="shared" si="1"/>
        <v>0</v>
      </c>
      <c r="O27" s="98">
        <f>'利用申込書《様式1-1》'!$I$14</f>
        <v>0</v>
      </c>
      <c r="P27" s="5"/>
    </row>
    <row r="28" spans="1:16" ht="15.75" customHeight="1" x14ac:dyDescent="0.2">
      <c r="A28" s="91">
        <v>22</v>
      </c>
      <c r="B28" s="45"/>
      <c r="C28" s="259" t="str">
        <f t="shared" si="2"/>
        <v/>
      </c>
      <c r="D28" s="259"/>
      <c r="E28" s="259"/>
      <c r="F28" s="259"/>
      <c r="G28" s="259"/>
      <c r="H28" s="6"/>
      <c r="I28" s="6"/>
      <c r="J28" s="148"/>
      <c r="K28" s="148"/>
      <c r="L28" s="29">
        <f t="shared" si="0"/>
        <v>0</v>
      </c>
      <c r="M28" s="30" t="s">
        <v>175</v>
      </c>
      <c r="N28" s="10">
        <f t="shared" si="1"/>
        <v>0</v>
      </c>
      <c r="O28" s="98">
        <f>'利用申込書《様式1-1》'!$I$14</f>
        <v>0</v>
      </c>
      <c r="P28" s="5"/>
    </row>
    <row r="29" spans="1:16" ht="15.75" customHeight="1" x14ac:dyDescent="0.2">
      <c r="A29" s="91">
        <v>23</v>
      </c>
      <c r="B29" s="45"/>
      <c r="C29" s="259" t="str">
        <f t="shared" si="2"/>
        <v/>
      </c>
      <c r="D29" s="259"/>
      <c r="E29" s="259"/>
      <c r="F29" s="259"/>
      <c r="G29" s="259"/>
      <c r="H29" s="6"/>
      <c r="I29" s="6"/>
      <c r="J29" s="148"/>
      <c r="K29" s="148"/>
      <c r="L29" s="29">
        <f t="shared" si="0"/>
        <v>0</v>
      </c>
      <c r="M29" s="30" t="s">
        <v>175</v>
      </c>
      <c r="N29" s="10">
        <f t="shared" si="1"/>
        <v>0</v>
      </c>
      <c r="O29" s="98">
        <f>'利用申込書《様式1-1》'!$I$14</f>
        <v>0</v>
      </c>
      <c r="P29" s="5"/>
    </row>
    <row r="30" spans="1:16" ht="15.75" customHeight="1" x14ac:dyDescent="0.2">
      <c r="A30" s="91">
        <v>24</v>
      </c>
      <c r="B30" s="45"/>
      <c r="C30" s="259" t="str">
        <f t="shared" si="2"/>
        <v/>
      </c>
      <c r="D30" s="259"/>
      <c r="E30" s="259"/>
      <c r="F30" s="259"/>
      <c r="G30" s="259"/>
      <c r="H30" s="6"/>
      <c r="I30" s="6"/>
      <c r="J30" s="148"/>
      <c r="K30" s="148"/>
      <c r="L30" s="29">
        <f t="shared" si="0"/>
        <v>0</v>
      </c>
      <c r="M30" s="30" t="s">
        <v>175</v>
      </c>
      <c r="N30" s="10">
        <f t="shared" si="1"/>
        <v>0</v>
      </c>
      <c r="O30" s="98">
        <f>'利用申込書《様式1-1》'!$I$14</f>
        <v>0</v>
      </c>
      <c r="P30" s="5"/>
    </row>
    <row r="31" spans="1:16" ht="15.75" customHeight="1" x14ac:dyDescent="0.2">
      <c r="A31" s="91">
        <v>25</v>
      </c>
      <c r="B31" s="45"/>
      <c r="C31" s="259" t="str">
        <f t="shared" si="2"/>
        <v/>
      </c>
      <c r="D31" s="259"/>
      <c r="E31" s="259"/>
      <c r="F31" s="259"/>
      <c r="G31" s="259"/>
      <c r="H31" s="6"/>
      <c r="I31" s="6"/>
      <c r="J31" s="148"/>
      <c r="K31" s="148"/>
      <c r="L31" s="29">
        <f t="shared" si="0"/>
        <v>0</v>
      </c>
      <c r="M31" s="30" t="s">
        <v>175</v>
      </c>
      <c r="N31" s="10">
        <f t="shared" si="1"/>
        <v>0</v>
      </c>
      <c r="O31" s="98">
        <f>'利用申込書《様式1-1》'!$I$14</f>
        <v>0</v>
      </c>
      <c r="P31" s="5"/>
    </row>
    <row r="32" spans="1:16" ht="15.75" customHeight="1" x14ac:dyDescent="0.2">
      <c r="A32" s="91">
        <v>26</v>
      </c>
      <c r="B32" s="45"/>
      <c r="C32" s="259" t="str">
        <f t="shared" si="2"/>
        <v/>
      </c>
      <c r="D32" s="259"/>
      <c r="E32" s="259"/>
      <c r="F32" s="259"/>
      <c r="G32" s="259"/>
      <c r="H32" s="6"/>
      <c r="I32" s="6"/>
      <c r="J32" s="148"/>
      <c r="K32" s="148"/>
      <c r="L32" s="29">
        <f t="shared" si="0"/>
        <v>0</v>
      </c>
      <c r="M32" s="30" t="s">
        <v>175</v>
      </c>
      <c r="N32" s="10">
        <f t="shared" si="1"/>
        <v>0</v>
      </c>
      <c r="O32" s="98">
        <f>'利用申込書《様式1-1》'!$I$14</f>
        <v>0</v>
      </c>
      <c r="P32" s="5"/>
    </row>
    <row r="33" spans="1:16" ht="15.75" customHeight="1" x14ac:dyDescent="0.2">
      <c r="A33" s="91">
        <v>27</v>
      </c>
      <c r="B33" s="45"/>
      <c r="C33" s="259" t="str">
        <f t="shared" si="2"/>
        <v/>
      </c>
      <c r="D33" s="259"/>
      <c r="E33" s="259"/>
      <c r="F33" s="259"/>
      <c r="G33" s="259"/>
      <c r="H33" s="6"/>
      <c r="I33" s="6"/>
      <c r="J33" s="148"/>
      <c r="K33" s="148"/>
      <c r="L33" s="29">
        <f t="shared" si="0"/>
        <v>0</v>
      </c>
      <c r="M33" s="30" t="s">
        <v>175</v>
      </c>
      <c r="N33" s="10">
        <f t="shared" si="1"/>
        <v>0</v>
      </c>
      <c r="O33" s="98">
        <f>'利用申込書《様式1-1》'!$I$14</f>
        <v>0</v>
      </c>
      <c r="P33" s="5"/>
    </row>
    <row r="34" spans="1:16" ht="15.75" customHeight="1" x14ac:dyDescent="0.2">
      <c r="A34" s="91">
        <v>28</v>
      </c>
      <c r="B34" s="45"/>
      <c r="C34" s="259" t="str">
        <f t="shared" si="2"/>
        <v/>
      </c>
      <c r="D34" s="259"/>
      <c r="E34" s="259"/>
      <c r="F34" s="259"/>
      <c r="G34" s="259"/>
      <c r="H34" s="6"/>
      <c r="I34" s="6"/>
      <c r="J34" s="148"/>
      <c r="K34" s="148"/>
      <c r="L34" s="29">
        <f t="shared" si="0"/>
        <v>0</v>
      </c>
      <c r="M34" s="30" t="s">
        <v>175</v>
      </c>
      <c r="N34" s="10">
        <f t="shared" si="1"/>
        <v>0</v>
      </c>
      <c r="O34" s="98">
        <f>'利用申込書《様式1-1》'!$I$14</f>
        <v>0</v>
      </c>
      <c r="P34" s="5"/>
    </row>
    <row r="35" spans="1:16" ht="15.75" customHeight="1" x14ac:dyDescent="0.2">
      <c r="A35" s="91">
        <v>29</v>
      </c>
      <c r="B35" s="45"/>
      <c r="C35" s="259" t="str">
        <f t="shared" si="2"/>
        <v/>
      </c>
      <c r="D35" s="259"/>
      <c r="E35" s="259"/>
      <c r="F35" s="259"/>
      <c r="G35" s="259"/>
      <c r="H35" s="6"/>
      <c r="I35" s="6"/>
      <c r="J35" s="148"/>
      <c r="K35" s="148"/>
      <c r="L35" s="29">
        <f t="shared" si="0"/>
        <v>0</v>
      </c>
      <c r="M35" s="30" t="s">
        <v>175</v>
      </c>
      <c r="N35" s="10">
        <f t="shared" si="1"/>
        <v>0</v>
      </c>
      <c r="O35" s="98">
        <f>'利用申込書《様式1-1》'!$I$14</f>
        <v>0</v>
      </c>
      <c r="P35" s="5"/>
    </row>
    <row r="36" spans="1:16" ht="15.75" customHeight="1" x14ac:dyDescent="0.2">
      <c r="A36" s="91">
        <v>30</v>
      </c>
      <c r="B36" s="45"/>
      <c r="C36" s="259" t="str">
        <f t="shared" si="2"/>
        <v/>
      </c>
      <c r="D36" s="259"/>
      <c r="E36" s="259"/>
      <c r="F36" s="259"/>
      <c r="G36" s="259"/>
      <c r="H36" s="6"/>
      <c r="I36" s="6"/>
      <c r="J36" s="148"/>
      <c r="K36" s="148"/>
      <c r="L36" s="29">
        <f t="shared" si="0"/>
        <v>0</v>
      </c>
      <c r="M36" s="30" t="s">
        <v>175</v>
      </c>
      <c r="N36" s="10">
        <f t="shared" si="1"/>
        <v>0</v>
      </c>
      <c r="O36" s="98">
        <f>'利用申込書《様式1-1》'!$I$14</f>
        <v>0</v>
      </c>
      <c r="P36" s="5"/>
    </row>
    <row r="37" spans="1:16" ht="21" customHeight="1" thickBo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90" t="s">
        <v>89</v>
      </c>
      <c r="L37" s="137">
        <f>SUM(L7:L36)</f>
        <v>0</v>
      </c>
      <c r="M37" s="1"/>
      <c r="N37" s="1"/>
      <c r="O37" s="1"/>
      <c r="P37" s="1"/>
    </row>
  </sheetData>
  <sheetProtection sheet="1" objects="1" scenarios="1" insertRows="0"/>
  <mergeCells count="44">
    <mergeCell ref="C30:G30"/>
    <mergeCell ref="C27:G27"/>
    <mergeCell ref="O5:O6"/>
    <mergeCell ref="H5:H6"/>
    <mergeCell ref="C20:G20"/>
    <mergeCell ref="C19:G19"/>
    <mergeCell ref="C17:G17"/>
    <mergeCell ref="C13:G13"/>
    <mergeCell ref="N5:N6"/>
    <mergeCell ref="I5:I6"/>
    <mergeCell ref="C23:G23"/>
    <mergeCell ref="C28:G28"/>
    <mergeCell ref="J5:K5"/>
    <mergeCell ref="L5:L6"/>
    <mergeCell ref="C24:G24"/>
    <mergeCell ref="C25:G25"/>
    <mergeCell ref="C29:G29"/>
    <mergeCell ref="C18:G18"/>
    <mergeCell ref="C14:G14"/>
    <mergeCell ref="C15:G15"/>
    <mergeCell ref="C16:G16"/>
    <mergeCell ref="C26:G26"/>
    <mergeCell ref="C21:G21"/>
    <mergeCell ref="C22:G22"/>
    <mergeCell ref="C36:G36"/>
    <mergeCell ref="C32:G32"/>
    <mergeCell ref="C33:G33"/>
    <mergeCell ref="C34:G34"/>
    <mergeCell ref="C31:G31"/>
    <mergeCell ref="C35:G35"/>
    <mergeCell ref="C12:G12"/>
    <mergeCell ref="C9:G9"/>
    <mergeCell ref="C10:G10"/>
    <mergeCell ref="C11:G11"/>
    <mergeCell ref="L2:M2"/>
    <mergeCell ref="L3:M3"/>
    <mergeCell ref="C7:G7"/>
    <mergeCell ref="C8:G8"/>
    <mergeCell ref="M5:M6"/>
    <mergeCell ref="A1:O1"/>
    <mergeCell ref="A2:B2"/>
    <mergeCell ref="C5:G6"/>
    <mergeCell ref="B5:B6"/>
    <mergeCell ref="A5:A6"/>
  </mergeCells>
  <phoneticPr fontId="5"/>
  <dataValidations xWindow="624" yWindow="344" count="5">
    <dataValidation type="list" allowBlank="1" showInputMessage="1" showErrorMessage="1" sqref="I7:I8 I10:I36" xr:uid="{00000000-0002-0000-0300-000000000000}">
      <formula1>"男,女"</formula1>
    </dataValidation>
    <dataValidation allowBlank="1" showErrorMessage="1" sqref="J7:J36" xr:uid="{00000000-0002-0000-0300-000001000000}"/>
    <dataValidation type="list" allowBlank="1" showInputMessage="1" showErrorMessage="1" sqref="O7:O36" xr:uid="{00000000-0002-0000-0300-000002000000}">
      <formula1>"学内,学外,理学系"</formula1>
    </dataValidation>
    <dataValidation type="list" allowBlank="1" showInputMessage="1" showErrorMessage="1" sqref="I9" xr:uid="{00000000-0002-0000-0300-000003000000}">
      <formula1>"男,女,リストより選択"</formula1>
    </dataValidation>
    <dataValidation type="list" allowBlank="1" showInputMessage="1" showErrorMessage="1" promptTitle="部屋の選択" prompt="部屋の種類を選んで下さい。空き部屋の状況により、ご希望に添えない場合がございます。" sqref="M7:M36" xr:uid="{00000000-0002-0000-0300-000004000000}">
      <formula1>"指定なし,シングル,ツイン,一般室,高校生以下,宿泊なし"</formula1>
    </dataValidation>
  </dataValidations>
  <pageMargins left="1.3779527559055118" right="0.59055118110236227" top="0.59055118110236227" bottom="0.39370078740157483" header="0.51181102362204722" footer="0.51181102362204722"/>
  <pageSetup paperSize="10" orientation="landscape" blackAndWhite="1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37"/>
  <sheetViews>
    <sheetView topLeftCell="A2" zoomScaleNormal="100" workbookViewId="0">
      <selection activeCell="V16" sqref="V16"/>
    </sheetView>
  </sheetViews>
  <sheetFormatPr defaultColWidth="9" defaultRowHeight="13" x14ac:dyDescent="0.2"/>
  <cols>
    <col min="1" max="1" width="10.453125" style="1" customWidth="1"/>
    <col min="2" max="2" width="16.08984375" style="1" customWidth="1"/>
    <col min="3" max="14" width="3.26953125" style="1" customWidth="1"/>
    <col min="15" max="15" width="9" style="1"/>
    <col min="16" max="16" width="15" style="1" customWidth="1"/>
    <col min="17" max="16384" width="9" style="1"/>
  </cols>
  <sheetData>
    <row r="1" spans="1:16" ht="33.75" customHeight="1" x14ac:dyDescent="0.2">
      <c r="A1" s="288" t="s">
        <v>123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x14ac:dyDescent="0.2">
      <c r="A2" s="250" t="s">
        <v>121</v>
      </c>
      <c r="B2" s="250"/>
    </row>
    <row r="3" spans="1:16" ht="27" customHeight="1" x14ac:dyDescent="0.2">
      <c r="A3" s="289" t="s">
        <v>93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</row>
    <row r="4" spans="1:16" ht="11.25" customHeight="1" x14ac:dyDescent="0.2"/>
    <row r="5" spans="1:16" ht="27" customHeight="1" x14ac:dyDescent="0.2">
      <c r="A5" s="102" t="s">
        <v>94</v>
      </c>
      <c r="B5" s="103" t="s">
        <v>157</v>
      </c>
      <c r="C5" s="290" t="str">
        <f ca="1">IF(ISBLANK('利用申込書《様式1-1》'!C9),"",INDIRECT("'利用申込書《様式1-1》'!C9"))</f>
        <v/>
      </c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</row>
    <row r="6" spans="1:16" ht="27" customHeight="1" x14ac:dyDescent="0.2">
      <c r="B6" s="103" t="s">
        <v>95</v>
      </c>
      <c r="C6" s="291" t="str">
        <f ca="1">IF(ISBLANK('利用申込書《様式1-1》'!C10),"",INDIRECT("'利用申込書《様式1-1》'!C10"))</f>
        <v/>
      </c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3"/>
    </row>
    <row r="7" spans="1:16" ht="27" customHeight="1" x14ac:dyDescent="0.2">
      <c r="B7" s="103" t="s">
        <v>5</v>
      </c>
      <c r="C7" s="291" t="str">
        <f ca="1">IF(ISBLANK('利用申込書《様式1-1》'!C12),"",INDIRECT("'利用申込書《様式1-1》'!C12"))</f>
        <v/>
      </c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3"/>
    </row>
    <row r="8" spans="1:16" ht="27" customHeight="1" x14ac:dyDescent="0.2">
      <c r="B8" s="103" t="s">
        <v>96</v>
      </c>
      <c r="C8" s="291" t="str">
        <f ca="1">IF(ISBLANK('利用申込書《様式1-1》'!C13),"",INDIRECT("'利用申込書《様式1-1》'!C13"))</f>
        <v/>
      </c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3"/>
    </row>
    <row r="9" spans="1:16" ht="11.25" customHeight="1" x14ac:dyDescent="0.2"/>
    <row r="10" spans="1:16" ht="27" customHeight="1" x14ac:dyDescent="0.2">
      <c r="A10" s="102" t="s">
        <v>97</v>
      </c>
      <c r="B10" s="294" t="str">
        <f ca="1">IF(ISBLANK('利用申込書《様式1-1》'!C16),"",INDIRECT("'利用申込書《様式1-1》'!C16"))</f>
        <v/>
      </c>
      <c r="C10" s="274"/>
      <c r="D10" s="274"/>
      <c r="E10" s="274"/>
      <c r="F10" s="274"/>
      <c r="G10" s="273" t="s">
        <v>98</v>
      </c>
      <c r="H10" s="273"/>
      <c r="I10" s="274" t="str">
        <f ca="1">IF(ISBLANK('利用申込書《様式1-1》'!F16),"",INDIRECT("'利用申込書《様式1-1》'!F16"))</f>
        <v/>
      </c>
      <c r="J10" s="274"/>
      <c r="K10" s="274"/>
      <c r="L10" s="274"/>
      <c r="M10" s="274"/>
      <c r="N10" s="274"/>
      <c r="O10" s="275"/>
      <c r="P10" s="7"/>
    </row>
    <row r="11" spans="1:16" ht="11.25" customHeight="1" x14ac:dyDescent="0.2"/>
    <row r="12" spans="1:16" ht="27" customHeight="1" x14ac:dyDescent="0.2">
      <c r="A12" s="102" t="s">
        <v>99</v>
      </c>
      <c r="B12" s="138"/>
      <c r="C12" s="278" t="s">
        <v>100</v>
      </c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</row>
    <row r="13" spans="1:16" ht="11.25" customHeight="1" x14ac:dyDescent="0.2"/>
    <row r="14" spans="1:16" ht="24" customHeight="1" x14ac:dyDescent="0.2">
      <c r="B14" s="194" t="s">
        <v>159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</row>
    <row r="15" spans="1:16" ht="24" customHeight="1" x14ac:dyDescent="0.2">
      <c r="B15" s="194" t="s">
        <v>101</v>
      </c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</row>
    <row r="16" spans="1:16" ht="24" customHeight="1" x14ac:dyDescent="0.2">
      <c r="B16" s="281" t="s">
        <v>102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</row>
    <row r="17" spans="1:28" ht="24" customHeight="1" x14ac:dyDescent="0.2">
      <c r="B17" s="194" t="s">
        <v>103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</row>
    <row r="18" spans="1:28" ht="24" customHeight="1" x14ac:dyDescent="0.2">
      <c r="B18" s="281" t="s">
        <v>104</v>
      </c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</row>
    <row r="19" spans="1:28" ht="15.75" customHeight="1" x14ac:dyDescent="0.2"/>
    <row r="20" spans="1:28" ht="27" customHeight="1" x14ac:dyDescent="0.2">
      <c r="A20" s="194" t="s">
        <v>105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</row>
    <row r="21" spans="1:28" ht="18" customHeight="1" x14ac:dyDescent="0.2">
      <c r="A21" s="279" t="s">
        <v>106</v>
      </c>
      <c r="B21" s="279"/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</row>
    <row r="22" spans="1:28" ht="22.5" customHeight="1" x14ac:dyDescent="0.2">
      <c r="A22" s="7"/>
      <c r="B22" t="s">
        <v>107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28" ht="27" customHeight="1" x14ac:dyDescent="0.2">
      <c r="B23" s="104" t="s">
        <v>108</v>
      </c>
      <c r="C23" s="139"/>
      <c r="D23" s="140"/>
      <c r="E23" s="140"/>
      <c r="F23" s="140"/>
      <c r="G23" s="140"/>
      <c r="H23" s="140"/>
      <c r="I23" s="140"/>
      <c r="J23" s="140"/>
      <c r="K23" s="140"/>
      <c r="L23" s="141"/>
      <c r="M23" s="278" t="s">
        <v>109</v>
      </c>
      <c r="N23" s="194"/>
      <c r="O23" s="194"/>
      <c r="P23" s="194"/>
    </row>
    <row r="24" spans="1:28" ht="22.5" customHeight="1" x14ac:dyDescent="0.2">
      <c r="B24" t="s">
        <v>110</v>
      </c>
    </row>
    <row r="25" spans="1:28" ht="27" customHeight="1" x14ac:dyDescent="0.2">
      <c r="B25" s="105" t="s">
        <v>111</v>
      </c>
      <c r="C25" s="139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1"/>
      <c r="O25" s="278" t="s">
        <v>112</v>
      </c>
      <c r="P25" s="194"/>
    </row>
    <row r="26" spans="1:28" ht="17.25" customHeight="1" x14ac:dyDescent="0.2"/>
    <row r="27" spans="1:28" ht="27" customHeight="1" x14ac:dyDescent="0.2">
      <c r="A27" s="1" t="s">
        <v>113</v>
      </c>
    </row>
    <row r="28" spans="1:28" ht="18" customHeight="1" x14ac:dyDescent="0.2">
      <c r="A28" s="279" t="s">
        <v>114</v>
      </c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</row>
    <row r="29" spans="1:28" ht="24" customHeight="1" x14ac:dyDescent="0.2">
      <c r="B29" s="280" t="s">
        <v>115</v>
      </c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</row>
    <row r="30" spans="1:28" ht="27" customHeight="1" x14ac:dyDescent="0.2">
      <c r="B30" s="282" t="s">
        <v>160</v>
      </c>
      <c r="C30" s="282"/>
      <c r="D30" s="282"/>
      <c r="E30" s="282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 ht="27" customHeight="1" x14ac:dyDescent="0.2">
      <c r="B31" s="276" t="s">
        <v>116</v>
      </c>
      <c r="C31" s="276"/>
      <c r="D31" s="276"/>
      <c r="E31" s="276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 ht="27" customHeight="1" x14ac:dyDescent="0.2">
      <c r="B32" s="276" t="s">
        <v>117</v>
      </c>
      <c r="C32" s="276"/>
      <c r="D32" s="276"/>
      <c r="E32" s="276"/>
      <c r="F32" s="277"/>
      <c r="G32" s="277"/>
      <c r="H32" s="277"/>
      <c r="I32" s="277"/>
      <c r="J32" s="277"/>
      <c r="K32" s="277"/>
      <c r="L32" s="277"/>
      <c r="M32" s="277"/>
      <c r="N32" s="277"/>
      <c r="O32" s="277"/>
      <c r="P32" s="27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 ht="11.25" customHeight="1" x14ac:dyDescent="0.2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</row>
    <row r="34" spans="1:28" ht="27" customHeight="1" x14ac:dyDescent="0.2">
      <c r="B34" s="276" t="s">
        <v>118</v>
      </c>
      <c r="C34" s="276"/>
      <c r="D34" s="276"/>
      <c r="E34" s="276"/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7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6" spans="1:28" x14ac:dyDescent="0.2">
      <c r="A36" s="1" t="s">
        <v>144</v>
      </c>
    </row>
    <row r="37" spans="1:28" ht="27.75" customHeight="1" x14ac:dyDescent="0.2">
      <c r="B37" s="284" t="s">
        <v>145</v>
      </c>
      <c r="C37" s="284"/>
      <c r="D37" s="284"/>
      <c r="E37" s="284"/>
      <c r="F37" s="285"/>
      <c r="G37" s="286"/>
      <c r="H37" s="286"/>
      <c r="I37" s="286"/>
      <c r="J37" s="286"/>
      <c r="K37" s="286"/>
      <c r="L37" s="286"/>
      <c r="M37" s="286"/>
      <c r="N37" s="286"/>
      <c r="O37" s="286"/>
      <c r="P37" s="287"/>
    </row>
  </sheetData>
  <sheetProtection sheet="1" objects="1" scenarios="1"/>
  <mergeCells count="32">
    <mergeCell ref="B37:E37"/>
    <mergeCell ref="F37:P37"/>
    <mergeCell ref="A1:P1"/>
    <mergeCell ref="A2:B2"/>
    <mergeCell ref="B16:P16"/>
    <mergeCell ref="B17:P17"/>
    <mergeCell ref="A20:P20"/>
    <mergeCell ref="A3:P3"/>
    <mergeCell ref="C5:P5"/>
    <mergeCell ref="C6:P6"/>
    <mergeCell ref="C7:P7"/>
    <mergeCell ref="C12:P12"/>
    <mergeCell ref="B14:P14"/>
    <mergeCell ref="B15:P15"/>
    <mergeCell ref="C8:P8"/>
    <mergeCell ref="B10:F10"/>
    <mergeCell ref="G10:H10"/>
    <mergeCell ref="I10:O10"/>
    <mergeCell ref="B34:E34"/>
    <mergeCell ref="F34:P34"/>
    <mergeCell ref="O25:P25"/>
    <mergeCell ref="A28:P28"/>
    <mergeCell ref="B29:P29"/>
    <mergeCell ref="B18:P18"/>
    <mergeCell ref="B30:E30"/>
    <mergeCell ref="B31:E31"/>
    <mergeCell ref="F31:P31"/>
    <mergeCell ref="B32:E32"/>
    <mergeCell ref="F32:P32"/>
    <mergeCell ref="F30:P30"/>
    <mergeCell ref="A21:P21"/>
    <mergeCell ref="M23:P23"/>
  </mergeCells>
  <phoneticPr fontId="5"/>
  <pageMargins left="0.70866141732283472" right="0.70866141732283472" top="0.74803149606299213" bottom="0.74803149606299213" header="0.31496062992125984" footer="0.31496062992125984"/>
  <pageSetup paperSize="9" scale="97" orientation="portrait" blackAndWhite="1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2" tint="-0.749992370372631"/>
  </sheetPr>
  <dimension ref="A1:E76"/>
  <sheetViews>
    <sheetView topLeftCell="A2" zoomScale="90" zoomScaleNormal="90" workbookViewId="0">
      <selection activeCell="H17" sqref="H17"/>
    </sheetView>
  </sheetViews>
  <sheetFormatPr defaultColWidth="8.90625" defaultRowHeight="13" x14ac:dyDescent="0.2"/>
  <cols>
    <col min="2" max="2" width="22.6328125" customWidth="1"/>
    <col min="3" max="3" width="17.08984375" customWidth="1"/>
    <col min="4" max="4" width="24.08984375" bestFit="1" customWidth="1"/>
    <col min="5" max="5" width="16.36328125" customWidth="1"/>
  </cols>
  <sheetData>
    <row r="1" spans="1:5" ht="36.75" customHeight="1" x14ac:dyDescent="0.2">
      <c r="A1" s="295" t="s">
        <v>119</v>
      </c>
      <c r="B1" s="295"/>
      <c r="C1" s="295"/>
      <c r="D1" s="295"/>
      <c r="E1" s="295"/>
    </row>
    <row r="2" spans="1:5" ht="27" customHeight="1" thickBot="1" x14ac:dyDescent="0.25">
      <c r="B2" s="307" t="s">
        <v>91</v>
      </c>
      <c r="C2" s="307"/>
      <c r="D2" s="307"/>
      <c r="E2" s="307"/>
    </row>
    <row r="3" spans="1:5" s="1" customFormat="1" ht="32.25" customHeight="1" thickBot="1" x14ac:dyDescent="0.25">
      <c r="B3" s="304" t="s">
        <v>68</v>
      </c>
      <c r="C3" s="305"/>
      <c r="D3" s="58" t="s">
        <v>69</v>
      </c>
      <c r="E3" s="58" t="s">
        <v>70</v>
      </c>
    </row>
    <row r="4" spans="1:5" s="1" customFormat="1" ht="30" customHeight="1" x14ac:dyDescent="0.2">
      <c r="B4" s="306" t="s">
        <v>72</v>
      </c>
      <c r="C4" s="306" t="s">
        <v>73</v>
      </c>
      <c r="D4" s="321" t="s">
        <v>169</v>
      </c>
      <c r="E4" s="149" t="s">
        <v>161</v>
      </c>
    </row>
    <row r="5" spans="1:5" s="1" customFormat="1" ht="30" customHeight="1" x14ac:dyDescent="0.2">
      <c r="B5" s="296"/>
      <c r="C5" s="296"/>
      <c r="D5" s="322" t="s">
        <v>170</v>
      </c>
      <c r="E5" s="153" t="s">
        <v>171</v>
      </c>
    </row>
    <row r="6" spans="1:5" s="1" customFormat="1" ht="30" customHeight="1" x14ac:dyDescent="0.2">
      <c r="B6" s="296"/>
      <c r="C6" s="296"/>
      <c r="D6" s="60" t="s">
        <v>75</v>
      </c>
      <c r="E6" s="150" t="s">
        <v>162</v>
      </c>
    </row>
    <row r="7" spans="1:5" s="1" customFormat="1" ht="20.25" hidden="1" customHeight="1" x14ac:dyDescent="0.2">
      <c r="B7" s="296"/>
      <c r="C7" s="298"/>
      <c r="D7" s="298"/>
      <c r="E7" s="298"/>
    </row>
    <row r="8" spans="1:5" s="1" customFormat="1" ht="20.25" hidden="1" customHeight="1" x14ac:dyDescent="0.2">
      <c r="B8" s="301"/>
      <c r="C8" s="301"/>
      <c r="D8" s="301"/>
      <c r="E8" s="301"/>
    </row>
    <row r="9" spans="1:5" s="1" customFormat="1" ht="30" customHeight="1" x14ac:dyDescent="0.2">
      <c r="B9" s="298" t="s">
        <v>77</v>
      </c>
      <c r="C9" s="63" t="s">
        <v>78</v>
      </c>
      <c r="D9" s="64" t="s">
        <v>79</v>
      </c>
      <c r="E9" s="65" t="s">
        <v>80</v>
      </c>
    </row>
    <row r="10" spans="1:5" s="1" customFormat="1" ht="30" customHeight="1" x14ac:dyDescent="0.2">
      <c r="B10" s="296"/>
      <c r="C10" s="63" t="s">
        <v>81</v>
      </c>
      <c r="D10" s="64" t="s">
        <v>79</v>
      </c>
      <c r="E10" s="152" t="s">
        <v>164</v>
      </c>
    </row>
    <row r="11" spans="1:5" s="1" customFormat="1" ht="30" customHeight="1" x14ac:dyDescent="0.2">
      <c r="B11" s="301"/>
      <c r="C11" s="62" t="s">
        <v>82</v>
      </c>
      <c r="D11" s="66" t="s">
        <v>79</v>
      </c>
      <c r="E11" s="153" t="s">
        <v>163</v>
      </c>
    </row>
    <row r="12" spans="1:5" s="1" customFormat="1" ht="20.25" customHeight="1" x14ac:dyDescent="0.2">
      <c r="B12" s="296" t="s">
        <v>83</v>
      </c>
      <c r="C12" s="298"/>
      <c r="D12" s="298" t="s">
        <v>84</v>
      </c>
      <c r="E12" s="299" t="s">
        <v>163</v>
      </c>
    </row>
    <row r="13" spans="1:5" s="1" customFormat="1" ht="20.25" customHeight="1" thickBot="1" x14ac:dyDescent="0.25">
      <c r="B13" s="297"/>
      <c r="C13" s="297"/>
      <c r="D13" s="297"/>
      <c r="E13" s="300"/>
    </row>
    <row r="14" spans="1:5" s="1" customFormat="1" ht="13.5" thickBot="1" x14ac:dyDescent="0.25"/>
    <row r="15" spans="1:5" s="1" customFormat="1" ht="32.25" customHeight="1" thickBot="1" x14ac:dyDescent="0.25">
      <c r="B15" s="304" t="s">
        <v>68</v>
      </c>
      <c r="C15" s="305"/>
      <c r="D15" s="58" t="s">
        <v>69</v>
      </c>
      <c r="E15" s="58" t="s">
        <v>71</v>
      </c>
    </row>
    <row r="16" spans="1:5" s="1" customFormat="1" ht="30" customHeight="1" x14ac:dyDescent="0.2">
      <c r="B16" s="306" t="s">
        <v>72</v>
      </c>
      <c r="C16" s="306" t="s">
        <v>73</v>
      </c>
      <c r="D16" s="59" t="s">
        <v>74</v>
      </c>
      <c r="E16" s="149" t="s">
        <v>165</v>
      </c>
    </row>
    <row r="17" spans="2:5" s="1" customFormat="1" ht="30" customHeight="1" x14ac:dyDescent="0.2">
      <c r="B17" s="296"/>
      <c r="C17" s="296"/>
      <c r="D17" s="322" t="s">
        <v>170</v>
      </c>
      <c r="E17" s="150" t="s">
        <v>172</v>
      </c>
    </row>
    <row r="18" spans="2:5" s="1" customFormat="1" ht="30" customHeight="1" x14ac:dyDescent="0.2">
      <c r="B18" s="296"/>
      <c r="C18" s="296"/>
      <c r="D18" s="60" t="s">
        <v>75</v>
      </c>
      <c r="E18" s="151" t="s">
        <v>166</v>
      </c>
    </row>
    <row r="19" spans="2:5" s="1" customFormat="1" ht="30" customHeight="1" x14ac:dyDescent="0.2">
      <c r="B19" s="296"/>
      <c r="C19" s="296"/>
      <c r="D19" s="61" t="s">
        <v>76</v>
      </c>
      <c r="E19" s="154" t="s">
        <v>167</v>
      </c>
    </row>
    <row r="20" spans="2:5" s="1" customFormat="1" ht="20.25" hidden="1" customHeight="1" x14ac:dyDescent="0.2">
      <c r="B20" s="296"/>
      <c r="C20" s="298"/>
      <c r="D20" s="298"/>
      <c r="E20" s="302"/>
    </row>
    <row r="21" spans="2:5" s="1" customFormat="1" ht="20.25" hidden="1" customHeight="1" x14ac:dyDescent="0.2">
      <c r="B21" s="301"/>
      <c r="C21" s="301"/>
      <c r="D21" s="301"/>
      <c r="E21" s="303"/>
    </row>
    <row r="22" spans="2:5" s="1" customFormat="1" ht="30" customHeight="1" x14ac:dyDescent="0.2">
      <c r="B22" s="298" t="s">
        <v>77</v>
      </c>
      <c r="C22" s="63" t="s">
        <v>78</v>
      </c>
      <c r="D22" s="64" t="s">
        <v>79</v>
      </c>
      <c r="E22" s="65" t="s">
        <v>80</v>
      </c>
    </row>
    <row r="23" spans="2:5" s="1" customFormat="1" ht="30" customHeight="1" x14ac:dyDescent="0.2">
      <c r="B23" s="296"/>
      <c r="C23" s="63" t="s">
        <v>81</v>
      </c>
      <c r="D23" s="64" t="s">
        <v>79</v>
      </c>
      <c r="E23" s="152" t="s">
        <v>164</v>
      </c>
    </row>
    <row r="24" spans="2:5" s="1" customFormat="1" ht="30" customHeight="1" x14ac:dyDescent="0.2">
      <c r="B24" s="301"/>
      <c r="C24" s="62" t="s">
        <v>82</v>
      </c>
      <c r="D24" s="66" t="s">
        <v>79</v>
      </c>
      <c r="E24" s="153" t="s">
        <v>163</v>
      </c>
    </row>
    <row r="25" spans="2:5" s="1" customFormat="1" ht="20.25" customHeight="1" x14ac:dyDescent="0.2">
      <c r="B25" s="296" t="s">
        <v>83</v>
      </c>
      <c r="C25" s="298"/>
      <c r="D25" s="298" t="s">
        <v>84</v>
      </c>
      <c r="E25" s="299" t="s">
        <v>163</v>
      </c>
    </row>
    <row r="26" spans="2:5" s="1" customFormat="1" ht="20.25" customHeight="1" thickBot="1" x14ac:dyDescent="0.25">
      <c r="B26" s="297"/>
      <c r="C26" s="297"/>
      <c r="D26" s="297"/>
      <c r="E26" s="300"/>
    </row>
    <row r="27" spans="2:5" ht="18" customHeight="1" x14ac:dyDescent="0.2">
      <c r="B27" t="s">
        <v>168</v>
      </c>
    </row>
    <row r="28" spans="2:5" ht="18" customHeight="1" x14ac:dyDescent="0.2"/>
    <row r="29" spans="2:5" ht="18" customHeight="1" x14ac:dyDescent="0.2"/>
    <row r="30" spans="2:5" ht="18" customHeight="1" x14ac:dyDescent="0.2"/>
    <row r="31" spans="2:5" ht="18" customHeight="1" x14ac:dyDescent="0.2"/>
    <row r="32" spans="2:5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</sheetData>
  <sheetProtection sheet="1"/>
  <mergeCells count="24">
    <mergeCell ref="B9:B11"/>
    <mergeCell ref="B2:E2"/>
    <mergeCell ref="B3:C3"/>
    <mergeCell ref="B4:B8"/>
    <mergeCell ref="C4:C6"/>
    <mergeCell ref="C7:C8"/>
    <mergeCell ref="D7:D8"/>
    <mergeCell ref="E7:E8"/>
    <mergeCell ref="A1:E1"/>
    <mergeCell ref="B25:B26"/>
    <mergeCell ref="C25:C26"/>
    <mergeCell ref="D25:D26"/>
    <mergeCell ref="E25:E26"/>
    <mergeCell ref="D20:D21"/>
    <mergeCell ref="E20:E21"/>
    <mergeCell ref="B22:B24"/>
    <mergeCell ref="B15:C15"/>
    <mergeCell ref="B16:B21"/>
    <mergeCell ref="C16:C19"/>
    <mergeCell ref="C20:C21"/>
    <mergeCell ref="B12:B13"/>
    <mergeCell ref="C12:C13"/>
    <mergeCell ref="D12:D13"/>
    <mergeCell ref="E12:E13"/>
  </mergeCells>
  <phoneticPr fontId="5"/>
  <pageMargins left="2.3622047244094491" right="0.78740157480314965" top="0.98425196850393704" bottom="0.98425196850393704" header="0.51181102362204722" footer="0.51181102362204722"/>
  <pageSetup paperSize="10" scale="74" orientation="landscape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4" tint="-0.249977111117893"/>
  </sheetPr>
  <dimension ref="A1:H25"/>
  <sheetViews>
    <sheetView topLeftCell="A6" zoomScale="90" zoomScaleNormal="90" zoomScaleSheetLayoutView="100" workbookViewId="0">
      <selection activeCell="K13" sqref="K13"/>
    </sheetView>
  </sheetViews>
  <sheetFormatPr defaultColWidth="8.90625" defaultRowHeight="17.149999999999999" customHeight="1" x14ac:dyDescent="0.2"/>
  <cols>
    <col min="1" max="1" width="23.90625" style="47" customWidth="1"/>
    <col min="2" max="2" width="14.36328125" style="47" customWidth="1"/>
    <col min="3" max="3" width="20.08984375" style="47" customWidth="1"/>
    <col min="4" max="4" width="15.36328125" style="67" customWidth="1"/>
    <col min="5" max="6" width="15.6328125" style="47" customWidth="1"/>
    <col min="7" max="8" width="15.6328125" style="67" customWidth="1"/>
    <col min="9" max="16384" width="8.90625" style="47"/>
  </cols>
  <sheetData>
    <row r="1" spans="1:8" ht="41.25" customHeight="1" x14ac:dyDescent="0.2">
      <c r="A1" s="308" t="s">
        <v>119</v>
      </c>
      <c r="B1" s="308"/>
      <c r="C1" s="308"/>
      <c r="D1" s="308"/>
      <c r="E1" s="308"/>
      <c r="F1" s="308"/>
      <c r="G1" s="308"/>
      <c r="H1" s="308"/>
    </row>
    <row r="2" spans="1:8" ht="14.15" customHeight="1" x14ac:dyDescent="0.2">
      <c r="A2" s="46" t="s">
        <v>50</v>
      </c>
      <c r="C2" s="43" t="s">
        <v>49</v>
      </c>
      <c r="F2" s="48">
        <f ca="1">TODAY()</f>
        <v>43886</v>
      </c>
    </row>
    <row r="3" spans="1:8" ht="14.15" customHeight="1" x14ac:dyDescent="0.2">
      <c r="A3" s="49">
        <f>'利用申込書《様式1-1》'!$H$3</f>
        <v>0</v>
      </c>
    </row>
    <row r="4" spans="1:8" ht="15" customHeight="1" x14ac:dyDescent="0.2">
      <c r="A4" s="318" t="str">
        <f>'利用申込書《様式1-1》'!C10&amp;"　"&amp;'利用申込書《様式1-1》'!C9&amp;"　様"</f>
        <v>　　様</v>
      </c>
      <c r="B4" s="319"/>
      <c r="C4" s="319"/>
      <c r="D4" s="68"/>
      <c r="E4" s="53"/>
    </row>
    <row r="5" spans="1:8" ht="14.15" customHeight="1" x14ac:dyDescent="0.2">
      <c r="A5" s="54" t="s">
        <v>3</v>
      </c>
      <c r="B5" s="128">
        <f>'利用申込書《様式1-1》'!C16</f>
        <v>0</v>
      </c>
      <c r="C5" s="128">
        <f>'利用申込書《様式1-1》'!F16</f>
        <v>0</v>
      </c>
      <c r="D5" s="69"/>
      <c r="E5" s="89" t="str">
        <f>'利用申込書《様式1-1》'!I14&amp;"利用料金適用"</f>
        <v>0利用料金適用</v>
      </c>
      <c r="F5" s="50"/>
    </row>
    <row r="6" spans="1:8" ht="12.75" customHeight="1" thickBot="1" x14ac:dyDescent="0.25">
      <c r="A6" s="52"/>
      <c r="B6" s="52"/>
      <c r="C6" s="51"/>
      <c r="D6" s="70"/>
      <c r="E6" s="51"/>
      <c r="F6" s="51" t="s">
        <v>53</v>
      </c>
    </row>
    <row r="7" spans="1:8" s="1" customFormat="1" ht="32.25" customHeight="1" thickBot="1" x14ac:dyDescent="0.25">
      <c r="A7" s="316" t="s">
        <v>68</v>
      </c>
      <c r="B7" s="317"/>
      <c r="C7" s="92" t="s">
        <v>69</v>
      </c>
      <c r="D7" s="93" t="s">
        <v>70</v>
      </c>
      <c r="E7" s="94" t="s">
        <v>85</v>
      </c>
      <c r="F7" s="95" t="s">
        <v>88</v>
      </c>
      <c r="G7" s="96" t="s">
        <v>86</v>
      </c>
      <c r="H7" s="96" t="s">
        <v>87</v>
      </c>
    </row>
    <row r="8" spans="1:8" s="1" customFormat="1" ht="30" customHeight="1" x14ac:dyDescent="0.2">
      <c r="A8" s="309" t="s">
        <v>72</v>
      </c>
      <c r="B8" s="309" t="s">
        <v>73</v>
      </c>
      <c r="C8" s="83" t="s">
        <v>173</v>
      </c>
      <c r="D8" s="80">
        <v>3200</v>
      </c>
      <c r="E8" s="323"/>
      <c r="F8" s="324"/>
      <c r="G8" s="325">
        <f t="shared" ref="G8:G14" si="0">D8*(E8*F8)</f>
        <v>0</v>
      </c>
      <c r="H8" s="313">
        <f>SUM(G8:G14)</f>
        <v>0</v>
      </c>
    </row>
    <row r="9" spans="1:8" s="1" customFormat="1" ht="30" customHeight="1" x14ac:dyDescent="0.2">
      <c r="A9" s="310"/>
      <c r="B9" s="310"/>
      <c r="C9" s="88" t="s">
        <v>174</v>
      </c>
      <c r="D9" s="79">
        <v>2200</v>
      </c>
      <c r="E9" s="142"/>
      <c r="F9" s="143"/>
      <c r="G9" s="82">
        <f t="shared" si="0"/>
        <v>0</v>
      </c>
      <c r="H9" s="314"/>
    </row>
    <row r="10" spans="1:8" s="1" customFormat="1" ht="30" customHeight="1" x14ac:dyDescent="0.2">
      <c r="A10" s="310"/>
      <c r="B10" s="312"/>
      <c r="C10" s="88" t="s">
        <v>75</v>
      </c>
      <c r="D10" s="81">
        <v>1200</v>
      </c>
      <c r="E10" s="144"/>
      <c r="F10" s="145"/>
      <c r="G10" s="82">
        <f t="shared" si="0"/>
        <v>0</v>
      </c>
      <c r="H10" s="314"/>
    </row>
    <row r="11" spans="1:8" s="1" customFormat="1" ht="30" customHeight="1" x14ac:dyDescent="0.2">
      <c r="A11" s="310"/>
      <c r="B11" s="155" t="s">
        <v>142</v>
      </c>
      <c r="C11" s="5" t="s">
        <v>143</v>
      </c>
      <c r="D11" s="78">
        <v>750</v>
      </c>
      <c r="E11" s="144"/>
      <c r="F11" s="146"/>
      <c r="G11" s="82">
        <f>D11*(E11*1)</f>
        <v>0</v>
      </c>
      <c r="H11" s="314"/>
    </row>
    <row r="12" spans="1:8" s="1" customFormat="1" ht="30" customHeight="1" x14ac:dyDescent="0.2">
      <c r="A12" s="311" t="s">
        <v>77</v>
      </c>
      <c r="B12" s="86" t="s">
        <v>78</v>
      </c>
      <c r="C12" s="87" t="s">
        <v>79</v>
      </c>
      <c r="D12" s="81">
        <v>200</v>
      </c>
      <c r="E12" s="142"/>
      <c r="F12" s="143"/>
      <c r="G12" s="73">
        <f t="shared" si="0"/>
        <v>0</v>
      </c>
      <c r="H12" s="314"/>
    </row>
    <row r="13" spans="1:8" s="1" customFormat="1" ht="30" customHeight="1" x14ac:dyDescent="0.2">
      <c r="A13" s="310"/>
      <c r="B13" s="86" t="s">
        <v>81</v>
      </c>
      <c r="C13" s="87" t="s">
        <v>79</v>
      </c>
      <c r="D13" s="81">
        <v>500</v>
      </c>
      <c r="E13" s="144"/>
      <c r="F13" s="145"/>
      <c r="G13" s="82">
        <f t="shared" si="0"/>
        <v>0</v>
      </c>
      <c r="H13" s="314"/>
    </row>
    <row r="14" spans="1:8" s="1" customFormat="1" ht="30" customHeight="1" x14ac:dyDescent="0.2">
      <c r="A14" s="312"/>
      <c r="B14" s="85" t="s">
        <v>82</v>
      </c>
      <c r="C14" s="88" t="s">
        <v>79</v>
      </c>
      <c r="D14" s="79">
        <v>750</v>
      </c>
      <c r="E14" s="144"/>
      <c r="F14" s="145"/>
      <c r="G14" s="99">
        <f t="shared" si="0"/>
        <v>0</v>
      </c>
      <c r="H14" s="315"/>
    </row>
    <row r="15" spans="1:8" s="1" customFormat="1" ht="13.5" thickBot="1" x14ac:dyDescent="0.25">
      <c r="D15" s="71"/>
      <c r="G15" s="71"/>
      <c r="H15" s="71"/>
    </row>
    <row r="16" spans="1:8" s="1" customFormat="1" ht="32.25" customHeight="1" thickBot="1" x14ac:dyDescent="0.25">
      <c r="A16" s="316" t="s">
        <v>68</v>
      </c>
      <c r="B16" s="317"/>
      <c r="C16" s="92" t="s">
        <v>69</v>
      </c>
      <c r="D16" s="97" t="s">
        <v>71</v>
      </c>
      <c r="E16" s="94" t="s">
        <v>85</v>
      </c>
      <c r="F16" s="95" t="s">
        <v>88</v>
      </c>
      <c r="G16" s="96" t="s">
        <v>86</v>
      </c>
      <c r="H16" s="96" t="s">
        <v>87</v>
      </c>
    </row>
    <row r="17" spans="1:8" s="1" customFormat="1" ht="30" customHeight="1" x14ac:dyDescent="0.2">
      <c r="A17" s="309" t="s">
        <v>72</v>
      </c>
      <c r="B17" s="309" t="s">
        <v>73</v>
      </c>
      <c r="C17" s="83" t="s">
        <v>173</v>
      </c>
      <c r="D17" s="72">
        <v>3500</v>
      </c>
      <c r="E17" s="323"/>
      <c r="F17" s="324"/>
      <c r="G17" s="325">
        <f t="shared" ref="G17:G24" si="1">D17*(E17*F17)</f>
        <v>0</v>
      </c>
      <c r="H17" s="313">
        <f>SUM(G17:G24)</f>
        <v>0</v>
      </c>
    </row>
    <row r="18" spans="1:8" s="1" customFormat="1" ht="30" customHeight="1" x14ac:dyDescent="0.2">
      <c r="A18" s="310"/>
      <c r="B18" s="310"/>
      <c r="C18" s="88" t="s">
        <v>174</v>
      </c>
      <c r="D18" s="81">
        <v>2500</v>
      </c>
      <c r="E18" s="142"/>
      <c r="F18" s="143"/>
      <c r="G18" s="82">
        <f t="shared" si="1"/>
        <v>0</v>
      </c>
      <c r="H18" s="314"/>
    </row>
    <row r="19" spans="1:8" s="1" customFormat="1" ht="30" customHeight="1" x14ac:dyDescent="0.2">
      <c r="A19" s="310"/>
      <c r="B19" s="310"/>
      <c r="C19" s="84" t="s">
        <v>75</v>
      </c>
      <c r="D19" s="74">
        <v>1500</v>
      </c>
      <c r="E19" s="144"/>
      <c r="F19" s="145"/>
      <c r="G19" s="82">
        <f t="shared" si="1"/>
        <v>0</v>
      </c>
      <c r="H19" s="314"/>
    </row>
    <row r="20" spans="1:8" s="1" customFormat="1" ht="30" customHeight="1" x14ac:dyDescent="0.2">
      <c r="A20" s="310"/>
      <c r="B20" s="312"/>
      <c r="C20" s="86" t="s">
        <v>76</v>
      </c>
      <c r="D20" s="75">
        <v>1000</v>
      </c>
      <c r="E20" s="144"/>
      <c r="F20" s="145"/>
      <c r="G20" s="82">
        <f t="shared" si="1"/>
        <v>0</v>
      </c>
      <c r="H20" s="314"/>
    </row>
    <row r="21" spans="1:8" s="1" customFormat="1" ht="30" customHeight="1" x14ac:dyDescent="0.2">
      <c r="A21" s="310"/>
      <c r="B21" s="155" t="s">
        <v>142</v>
      </c>
      <c r="C21" s="5" t="s">
        <v>143</v>
      </c>
      <c r="D21" s="115">
        <v>750</v>
      </c>
      <c r="E21" s="144"/>
      <c r="F21" s="146"/>
      <c r="G21" s="99">
        <f>D21*(E21*1)</f>
        <v>0</v>
      </c>
      <c r="H21" s="314"/>
    </row>
    <row r="22" spans="1:8" s="1" customFormat="1" ht="30" customHeight="1" x14ac:dyDescent="0.2">
      <c r="A22" s="311" t="s">
        <v>77</v>
      </c>
      <c r="B22" s="86" t="s">
        <v>78</v>
      </c>
      <c r="C22" s="87" t="s">
        <v>79</v>
      </c>
      <c r="D22" s="76">
        <v>200</v>
      </c>
      <c r="E22" s="142"/>
      <c r="F22" s="143"/>
      <c r="G22" s="73">
        <f t="shared" si="1"/>
        <v>0</v>
      </c>
      <c r="H22" s="314"/>
    </row>
    <row r="23" spans="1:8" s="1" customFormat="1" ht="30" customHeight="1" x14ac:dyDescent="0.2">
      <c r="A23" s="310"/>
      <c r="B23" s="86" t="s">
        <v>81</v>
      </c>
      <c r="C23" s="87" t="s">
        <v>79</v>
      </c>
      <c r="D23" s="76">
        <v>500</v>
      </c>
      <c r="E23" s="144"/>
      <c r="F23" s="145"/>
      <c r="G23" s="82">
        <f t="shared" si="1"/>
        <v>0</v>
      </c>
      <c r="H23" s="314"/>
    </row>
    <row r="24" spans="1:8" s="1" customFormat="1" ht="30" customHeight="1" x14ac:dyDescent="0.2">
      <c r="A24" s="312"/>
      <c r="B24" s="85" t="s">
        <v>82</v>
      </c>
      <c r="C24" s="88" t="s">
        <v>79</v>
      </c>
      <c r="D24" s="77">
        <v>750</v>
      </c>
      <c r="E24" s="145"/>
      <c r="F24" s="145"/>
      <c r="G24" s="82">
        <f t="shared" si="1"/>
        <v>0</v>
      </c>
      <c r="H24" s="315"/>
    </row>
    <row r="25" spans="1:8" ht="17.149999999999999" customHeight="1" x14ac:dyDescent="0.2">
      <c r="A25" s="47" t="s">
        <v>158</v>
      </c>
    </row>
  </sheetData>
  <sheetProtection sheet="1" objects="1" scenarios="1"/>
  <mergeCells count="12">
    <mergeCell ref="A1:H1"/>
    <mergeCell ref="A17:A21"/>
    <mergeCell ref="A22:A24"/>
    <mergeCell ref="H8:H14"/>
    <mergeCell ref="H17:H24"/>
    <mergeCell ref="A7:B7"/>
    <mergeCell ref="A4:C4"/>
    <mergeCell ref="A16:B16"/>
    <mergeCell ref="A8:A11"/>
    <mergeCell ref="A12:A14"/>
    <mergeCell ref="B8:B10"/>
    <mergeCell ref="B17:B20"/>
  </mergeCells>
  <phoneticPr fontId="5"/>
  <pageMargins left="0.78740157480314965" right="0.78740157480314965" top="0.39370078740157483" bottom="0.23622047244094491" header="0.11811023622047245" footer="0.11811023622047245"/>
  <pageSetup paperSize="9" scale="90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H31"/>
  <sheetViews>
    <sheetView workbookViewId="0">
      <selection activeCell="B22" sqref="B22"/>
    </sheetView>
  </sheetViews>
  <sheetFormatPr defaultColWidth="13" defaultRowHeight="13" x14ac:dyDescent="0.2"/>
  <cols>
    <col min="1" max="1" width="3.6328125" customWidth="1"/>
    <col min="2" max="2" width="21.36328125" customWidth="1"/>
    <col min="3" max="3" width="12.453125" customWidth="1"/>
    <col min="4" max="5" width="11.90625" customWidth="1"/>
    <col min="6" max="7" width="12.90625" customWidth="1"/>
    <col min="8" max="8" width="12.90625" style="35" customWidth="1"/>
  </cols>
  <sheetData>
    <row r="1" spans="1:8" ht="14" x14ac:dyDescent="0.2">
      <c r="B1" s="320" t="s">
        <v>42</v>
      </c>
      <c r="C1" s="320"/>
      <c r="D1" s="320"/>
      <c r="E1" s="320"/>
      <c r="F1" s="320"/>
      <c r="G1" s="320"/>
    </row>
    <row r="3" spans="1:8" x14ac:dyDescent="0.2">
      <c r="C3" t="s">
        <v>40</v>
      </c>
      <c r="D3" t="s">
        <v>41</v>
      </c>
      <c r="E3" s="36" t="s">
        <v>51</v>
      </c>
      <c r="F3" s="36" t="s">
        <v>0</v>
      </c>
      <c r="G3" s="41"/>
      <c r="H3"/>
    </row>
    <row r="4" spans="1:8" x14ac:dyDescent="0.2">
      <c r="A4" s="7" t="s">
        <v>64</v>
      </c>
      <c r="E4" s="35"/>
      <c r="F4" s="35"/>
      <c r="H4"/>
    </row>
    <row r="5" spans="1:8" x14ac:dyDescent="0.2">
      <c r="A5" s="7"/>
      <c r="B5" t="s">
        <v>1</v>
      </c>
      <c r="C5" s="8">
        <v>0</v>
      </c>
      <c r="D5" s="8">
        <v>0</v>
      </c>
      <c r="E5" s="8">
        <v>0</v>
      </c>
      <c r="F5" s="8">
        <f>D5</f>
        <v>0</v>
      </c>
      <c r="H5"/>
    </row>
    <row r="6" spans="1:8" x14ac:dyDescent="0.2">
      <c r="B6" t="s">
        <v>12</v>
      </c>
      <c r="C6" s="8" t="e">
        <f>料金表!#REF!</f>
        <v>#REF!</v>
      </c>
      <c r="D6" s="8" t="e">
        <f>料金表!#REF!+料金表!#REF!</f>
        <v>#REF!</v>
      </c>
      <c r="E6" s="8" t="e">
        <f>料金表!#REF!</f>
        <v>#REF!</v>
      </c>
      <c r="F6" s="8" t="e">
        <f t="shared" ref="F6:F15" si="0">D6</f>
        <v>#REF!</v>
      </c>
      <c r="H6"/>
    </row>
    <row r="7" spans="1:8" x14ac:dyDescent="0.2">
      <c r="B7" t="s">
        <v>20</v>
      </c>
      <c r="C7" s="8">
        <f>料金表!E7</f>
        <v>0</v>
      </c>
      <c r="D7" s="8" t="e">
        <f>料金表!#REF!+料金表!#REF!</f>
        <v>#REF!</v>
      </c>
      <c r="E7" s="8" t="e">
        <f>料金表!#REF!</f>
        <v>#REF!</v>
      </c>
      <c r="F7" s="8" t="e">
        <f t="shared" si="0"/>
        <v>#REF!</v>
      </c>
      <c r="H7"/>
    </row>
    <row r="8" spans="1:8" x14ac:dyDescent="0.2">
      <c r="B8" t="s">
        <v>13</v>
      </c>
      <c r="C8" s="8">
        <f>料金表!E8</f>
        <v>0</v>
      </c>
      <c r="D8" s="8" t="e">
        <f>料金表!#REF!+料金表!#REF!</f>
        <v>#REF!</v>
      </c>
      <c r="E8" s="8" t="e">
        <f>料金表!#REF!</f>
        <v>#REF!</v>
      </c>
      <c r="F8" s="8" t="e">
        <f t="shared" si="0"/>
        <v>#REF!</v>
      </c>
      <c r="H8"/>
    </row>
    <row r="9" spans="1:8" x14ac:dyDescent="0.2">
      <c r="B9" t="s">
        <v>14</v>
      </c>
      <c r="C9" s="8" t="str">
        <f>料金表!E9</f>
        <v>２００円</v>
      </c>
      <c r="D9" s="8" t="e">
        <f>料金表!#REF!+料金表!#REF!</f>
        <v>#REF!</v>
      </c>
      <c r="E9" s="8" t="e">
        <f>料金表!#REF!</f>
        <v>#REF!</v>
      </c>
      <c r="F9" s="8" t="e">
        <f t="shared" si="0"/>
        <v>#REF!</v>
      </c>
      <c r="H9"/>
    </row>
    <row r="10" spans="1:8" x14ac:dyDescent="0.2">
      <c r="B10" t="s">
        <v>15</v>
      </c>
      <c r="C10" s="8" t="str">
        <f>料金表!E10</f>
        <v>５００円</v>
      </c>
      <c r="D10" s="8" t="e">
        <f>料金表!#REF!+料金表!#REF!</f>
        <v>#REF!</v>
      </c>
      <c r="E10" s="8" t="e">
        <f>料金表!#REF!</f>
        <v>#REF!</v>
      </c>
      <c r="F10" s="8" t="e">
        <f t="shared" si="0"/>
        <v>#REF!</v>
      </c>
      <c r="H10"/>
    </row>
    <row r="11" spans="1:8" x14ac:dyDescent="0.2">
      <c r="B11" s="7" t="s">
        <v>43</v>
      </c>
      <c r="C11" s="8" t="str">
        <f>料金表!E12</f>
        <v>７５０円</v>
      </c>
      <c r="D11" s="8" t="e">
        <f>料金表!#REF!</f>
        <v>#REF!</v>
      </c>
      <c r="E11" s="8" t="e">
        <f>料金表!#REF!</f>
        <v>#REF!</v>
      </c>
      <c r="F11" s="8" t="e">
        <f t="shared" si="0"/>
        <v>#REF!</v>
      </c>
      <c r="H11"/>
    </row>
    <row r="12" spans="1:8" x14ac:dyDescent="0.2">
      <c r="B12" s="7" t="s">
        <v>16</v>
      </c>
      <c r="C12" s="8">
        <f>料金表!E13</f>
        <v>0</v>
      </c>
      <c r="D12" s="8" t="e">
        <f>料金表!#REF!</f>
        <v>#REF!</v>
      </c>
      <c r="E12" s="8" t="e">
        <f>料金表!#REF!</f>
        <v>#REF!</v>
      </c>
      <c r="F12" s="8" t="e">
        <f t="shared" si="0"/>
        <v>#REF!</v>
      </c>
      <c r="H12"/>
    </row>
    <row r="13" spans="1:8" x14ac:dyDescent="0.2">
      <c r="A13" s="7" t="s">
        <v>65</v>
      </c>
      <c r="C13" s="8"/>
      <c r="D13" s="8"/>
      <c r="E13" s="8"/>
      <c r="F13" s="8"/>
      <c r="H13"/>
    </row>
    <row r="14" spans="1:8" x14ac:dyDescent="0.2">
      <c r="B14" s="7" t="s">
        <v>17</v>
      </c>
      <c r="C14" s="8">
        <f>料金表!E27</f>
        <v>0</v>
      </c>
      <c r="D14" s="8" t="e">
        <f>料金表!#REF!</f>
        <v>#REF!</v>
      </c>
      <c r="E14" s="8" t="e">
        <f>料金表!#REF!</f>
        <v>#REF!</v>
      </c>
      <c r="F14" s="8" t="e">
        <f t="shared" si="0"/>
        <v>#REF!</v>
      </c>
      <c r="H14"/>
    </row>
    <row r="15" spans="1:8" x14ac:dyDescent="0.2">
      <c r="B15" s="7" t="s">
        <v>18</v>
      </c>
      <c r="C15" s="8" t="e">
        <f>料金表!#REF!</f>
        <v>#REF!</v>
      </c>
      <c r="D15" s="8" t="e">
        <f>料金表!#REF!</f>
        <v>#REF!</v>
      </c>
      <c r="E15" s="8" t="e">
        <f>料金表!#REF!</f>
        <v>#REF!</v>
      </c>
      <c r="F15" s="8" t="e">
        <f t="shared" si="0"/>
        <v>#REF!</v>
      </c>
      <c r="H15"/>
    </row>
    <row r="16" spans="1:8" x14ac:dyDescent="0.2">
      <c r="A16" s="7" t="s">
        <v>66</v>
      </c>
      <c r="C16" s="8"/>
      <c r="D16" s="8"/>
      <c r="E16" s="8"/>
      <c r="F16" s="8"/>
      <c r="H16"/>
    </row>
    <row r="17" spans="1:8" x14ac:dyDescent="0.2">
      <c r="B17" s="7" t="s">
        <v>9</v>
      </c>
      <c r="C17" s="8" t="e">
        <f>料金表!#REF!</f>
        <v>#REF!</v>
      </c>
      <c r="D17" s="8" t="e">
        <f>料金表!#REF!+料金表!#REF!</f>
        <v>#REF!</v>
      </c>
      <c r="E17" s="8" t="e">
        <f>料金表!#REF!</f>
        <v>#REF!</v>
      </c>
      <c r="F17" s="8">
        <v>0</v>
      </c>
      <c r="H17"/>
    </row>
    <row r="18" spans="1:8" ht="17.149999999999999" customHeight="1" x14ac:dyDescent="0.2">
      <c r="B18" s="28" t="s">
        <v>6</v>
      </c>
      <c r="C18" s="8" t="e">
        <f>料金表!#REF!</f>
        <v>#REF!</v>
      </c>
      <c r="D18" s="8" t="e">
        <f>料金表!#REF!+料金表!#REF!</f>
        <v>#REF!</v>
      </c>
      <c r="E18" s="8" t="e">
        <f>料金表!#REF!</f>
        <v>#REF!</v>
      </c>
      <c r="F18" s="8">
        <v>0</v>
      </c>
      <c r="H18"/>
    </row>
    <row r="19" spans="1:8" x14ac:dyDescent="0.2">
      <c r="B19" s="7" t="s">
        <v>59</v>
      </c>
      <c r="C19" s="8" t="e">
        <f>料金表!#REF!</f>
        <v>#REF!</v>
      </c>
      <c r="D19" s="8" t="e">
        <f>料金表!#REF!+料金表!#REF!</f>
        <v>#REF!</v>
      </c>
      <c r="E19" s="8" t="e">
        <f>料金表!#REF!</f>
        <v>#REF!</v>
      </c>
      <c r="F19" s="8">
        <v>0</v>
      </c>
      <c r="H19"/>
    </row>
    <row r="20" spans="1:8" x14ac:dyDescent="0.2">
      <c r="B20" s="7" t="s">
        <v>60</v>
      </c>
      <c r="C20" s="8" t="e">
        <f>料金表!#REF!</f>
        <v>#REF!</v>
      </c>
      <c r="D20" s="8" t="e">
        <f>料金表!#REF!+料金表!#REF!</f>
        <v>#REF!</v>
      </c>
      <c r="E20" s="8" t="e">
        <f>料金表!#REF!</f>
        <v>#REF!</v>
      </c>
      <c r="F20" s="8">
        <v>0</v>
      </c>
      <c r="H20"/>
    </row>
    <row r="21" spans="1:8" x14ac:dyDescent="0.2">
      <c r="B21" s="7" t="s">
        <v>67</v>
      </c>
      <c r="C21" s="8" t="e">
        <f>料金表!#REF!</f>
        <v>#REF!</v>
      </c>
      <c r="D21" s="8" t="e">
        <f>料金表!#REF!</f>
        <v>#REF!</v>
      </c>
      <c r="E21" s="8" t="e">
        <f>料金表!#REF!</f>
        <v>#REF!</v>
      </c>
      <c r="F21" s="8">
        <v>0</v>
      </c>
      <c r="H21"/>
    </row>
    <row r="22" spans="1:8" x14ac:dyDescent="0.2">
      <c r="B22" s="7" t="s">
        <v>61</v>
      </c>
      <c r="C22" s="8" t="e">
        <f>料金表!#REF!</f>
        <v>#REF!</v>
      </c>
      <c r="D22" s="8" t="e">
        <f>料金表!#REF!+料金表!#REF!</f>
        <v>#REF!</v>
      </c>
      <c r="E22" s="8" t="e">
        <f>料金表!#REF!</f>
        <v>#REF!</v>
      </c>
      <c r="F22" s="8">
        <v>0</v>
      </c>
      <c r="H22"/>
    </row>
    <row r="23" spans="1:8" x14ac:dyDescent="0.2">
      <c r="A23" s="7" t="s">
        <v>63</v>
      </c>
      <c r="C23" s="8"/>
      <c r="D23" s="8"/>
      <c r="E23" s="8"/>
      <c r="F23" s="8"/>
      <c r="H23"/>
    </row>
    <row r="24" spans="1:8" x14ac:dyDescent="0.2">
      <c r="B24" s="7" t="s">
        <v>8</v>
      </c>
      <c r="C24" s="8" t="e">
        <f>料金表!#REF!</f>
        <v>#REF!</v>
      </c>
      <c r="D24" s="8" t="e">
        <f>料金表!#REF!</f>
        <v>#REF!</v>
      </c>
      <c r="E24" s="8" t="e">
        <f>料金表!#REF!</f>
        <v>#REF!</v>
      </c>
      <c r="F24" s="8">
        <v>0</v>
      </c>
      <c r="H24"/>
    </row>
    <row r="25" spans="1:8" x14ac:dyDescent="0.2">
      <c r="B25" s="7" t="s">
        <v>34</v>
      </c>
      <c r="C25" s="8" t="e">
        <f>料金表!#REF!</f>
        <v>#REF!</v>
      </c>
      <c r="D25" s="8" t="e">
        <f>料金表!#REF!</f>
        <v>#REF!</v>
      </c>
      <c r="E25" s="8" t="e">
        <f>料金表!#REF!</f>
        <v>#REF!</v>
      </c>
      <c r="F25" s="8">
        <v>0</v>
      </c>
      <c r="H25"/>
    </row>
    <row r="26" spans="1:8" x14ac:dyDescent="0.2">
      <c r="B26" s="7" t="s">
        <v>62</v>
      </c>
      <c r="C26" s="8" t="e">
        <f>料金表!#REF!</f>
        <v>#REF!</v>
      </c>
      <c r="D26" s="8" t="e">
        <f>料金表!#REF!</f>
        <v>#REF!</v>
      </c>
      <c r="E26" s="8" t="e">
        <f>料金表!#REF!</f>
        <v>#REF!</v>
      </c>
      <c r="F26" s="8">
        <v>0</v>
      </c>
      <c r="H26"/>
    </row>
    <row r="27" spans="1:8" x14ac:dyDescent="0.2">
      <c r="B27" s="7" t="s">
        <v>38</v>
      </c>
      <c r="C27" s="8" t="e">
        <f>料金表!#REF!</f>
        <v>#REF!</v>
      </c>
      <c r="D27" s="8" t="e">
        <f>料金表!#REF!</f>
        <v>#REF!</v>
      </c>
      <c r="E27" s="8" t="e">
        <f>料金表!#REF!</f>
        <v>#REF!</v>
      </c>
      <c r="F27" s="8">
        <v>0</v>
      </c>
      <c r="H27"/>
    </row>
    <row r="28" spans="1:8" x14ac:dyDescent="0.2">
      <c r="B28" s="7" t="s">
        <v>39</v>
      </c>
      <c r="C28" s="8" t="e">
        <f>料金表!#REF!</f>
        <v>#REF!</v>
      </c>
      <c r="D28" s="8" t="e">
        <f>料金表!#REF!</f>
        <v>#REF!</v>
      </c>
      <c r="E28" s="8" t="e">
        <f>料金表!#REF!</f>
        <v>#REF!</v>
      </c>
      <c r="F28" s="8">
        <v>0</v>
      </c>
      <c r="H28"/>
    </row>
    <row r="29" spans="1:8" x14ac:dyDescent="0.2">
      <c r="B29" s="7" t="s">
        <v>7</v>
      </c>
      <c r="C29" s="8" t="e">
        <f>料金表!#REF!</f>
        <v>#REF!</v>
      </c>
      <c r="D29" s="8" t="e">
        <f>料金表!#REF!</f>
        <v>#REF!</v>
      </c>
      <c r="E29" s="8" t="e">
        <f>料金表!#REF!</f>
        <v>#REF!</v>
      </c>
      <c r="F29" s="8">
        <v>0</v>
      </c>
      <c r="H29"/>
    </row>
    <row r="30" spans="1:8" x14ac:dyDescent="0.2">
      <c r="B30" t="s">
        <v>56</v>
      </c>
      <c r="C30" s="8" t="e">
        <f>料金表!#REF!</f>
        <v>#REF!</v>
      </c>
      <c r="D30" s="8" t="e">
        <f>料金表!#REF!</f>
        <v>#REF!</v>
      </c>
      <c r="E30" s="8" t="e">
        <f>料金表!#REF!</f>
        <v>#REF!</v>
      </c>
      <c r="F30" s="8">
        <v>0</v>
      </c>
      <c r="H30"/>
    </row>
    <row r="31" spans="1:8" x14ac:dyDescent="0.2">
      <c r="B31" s="7" t="s">
        <v>57</v>
      </c>
      <c r="C31" s="8" t="e">
        <f>料金表!#REF!</f>
        <v>#REF!</v>
      </c>
      <c r="D31" s="8" t="e">
        <f>料金表!#REF!</f>
        <v>#REF!</v>
      </c>
      <c r="E31" s="8" t="e">
        <f>料金表!#REF!</f>
        <v>#REF!</v>
      </c>
      <c r="F31" s="8">
        <v>0</v>
      </c>
      <c r="H31"/>
    </row>
  </sheetData>
  <sheetProtection password="CB01" sheet="1" objects="1" scenarios="1" selectLockedCells="1" selectUnlockedCells="1"/>
  <mergeCells count="1">
    <mergeCell ref="B1:G1"/>
  </mergeCells>
  <phoneticPr fontId="5"/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利用請求書式（学内予算）</vt:lpstr>
      <vt:lpstr>利用請求書式（学外予算）</vt:lpstr>
      <vt:lpstr>利用申込書《様式1-1》</vt:lpstr>
      <vt:lpstr>利用者名簿《様式1-2》</vt:lpstr>
      <vt:lpstr>請求先の情報《様式1-3》</vt:lpstr>
      <vt:lpstr>料金表</vt:lpstr>
      <vt:lpstr>利用料金計算書</vt:lpstr>
      <vt:lpstr>料金表計算用</vt:lpstr>
      <vt:lpstr>'請求先の情報《様式1-3》'!Print_Area</vt:lpstr>
      <vt:lpstr>'利用者名簿《様式1-2》'!Print_Area</vt:lpstr>
      <vt:lpstr>'利用申込書《様式1-1》'!Print_Area</vt:lpstr>
      <vt:lpstr>'利用請求書式（学外予算）'!Print_Area</vt:lpstr>
      <vt:lpstr>'利用請求書式（学内予算）'!Print_Area</vt:lpstr>
      <vt:lpstr>利用料金計算書!Print_Area</vt:lpstr>
      <vt:lpstr>料金表!Print_Area</vt:lpstr>
      <vt:lpstr>料金表計算用!Print_Area</vt:lpstr>
    </vt:vector>
  </TitlesOfParts>
  <Company>Univ of Tokyo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Yoshida Manabu</dc:creator>
  <cp:lastModifiedBy>Yuki Mori</cp:lastModifiedBy>
  <cp:lastPrinted>2019-07-03T06:03:38Z</cp:lastPrinted>
  <dcterms:created xsi:type="dcterms:W3CDTF">2008-10-10T02:58:33Z</dcterms:created>
  <dcterms:modified xsi:type="dcterms:W3CDTF">2024-02-26T04:54:09Z</dcterms:modified>
</cp:coreProperties>
</file>